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codeName="ThisWorkbook" defaultThemeVersion="124226"/>
  <mc:AlternateContent xmlns:mc="http://schemas.openxmlformats.org/markup-compatibility/2006">
    <mc:Choice Requires="x15">
      <x15ac:absPath xmlns:x15ac="http://schemas.microsoft.com/office/spreadsheetml/2010/11/ac" url="https://lacounty.sharepoint.com/teams/JCOD-CFCI/Shared Documents/TPA (2026)/"/>
    </mc:Choice>
  </mc:AlternateContent>
  <xr:revisionPtr revIDLastSave="14" documentId="8_{6427811C-25FE-4CF0-BA33-96404D3DCD31}" xr6:coauthVersionLast="47" xr6:coauthVersionMax="47" xr10:uidLastSave="{6BB7B8E8-F5B1-46D2-B352-9F1951D72F6F}"/>
  <bookViews>
    <workbookView xWindow="-28920" yWindow="-1875" windowWidth="29040" windowHeight="15720" tabRatio="742" xr2:uid="{00000000-000D-0000-FFFF-FFFF00000000}"/>
  </bookViews>
  <sheets>
    <sheet name="Read First-Budget Instructions" sheetId="4" r:id="rId1"/>
    <sheet name="Budget Template" sheetId="6" r:id="rId2"/>
    <sheet name="Unallowed Costs" sheetId="5" r:id="rId3"/>
    <sheet name="Sheet1" sheetId="8" state="hidden" r:id="rId4"/>
    <sheet name="Program Areas" sheetId="7" state="hidden" r:id="rId5"/>
  </sheets>
  <externalReferences>
    <externalReference r:id="rId6"/>
    <externalReference r:id="rId7"/>
    <externalReference r:id="rId8"/>
  </externalReferences>
  <definedNames>
    <definedName name="All_NPAdmin">[1]!tb_NPAdmin[#Data]</definedName>
    <definedName name="All_NPOps">[1]!tbl_NPOps[#Data]</definedName>
    <definedName name="All_PAdmin">[1]!tbl_PAdmin[#Data]</definedName>
    <definedName name="All_POps">[1]!tbl_POps[#Data]</definedName>
    <definedName name="BH_ExpType">[1]!tbl_BHExpType[#Data]</definedName>
    <definedName name="BH_ExpType1">'[2] Bridge Housing'!$A$20</definedName>
    <definedName name="BH_ExpType2">'[2] Bridge Housing'!$A$52</definedName>
    <definedName name="BH_ExpType3">'[2] Bridge Housing'!$A$84</definedName>
    <definedName name="BH_ExpType4">'[2]Transitional Housing'!$A$116</definedName>
    <definedName name="CH_ExpType">[1]!tbl_CHExptype[#Data]</definedName>
    <definedName name="CH_ExpType1">'[2]Crisis Housing'!$A$20</definedName>
    <definedName name="CH_ExpType2">'[2]Crisis Housing'!$A$52</definedName>
    <definedName name="CH_ExpType3">'[2]Crisis Housing'!$A$84</definedName>
    <definedName name="CH_ExpType4">'[2]Crisis Housing'!$A$116</definedName>
    <definedName name="CH_NPHV">[1]!tbl_NP_HVCH[#Data]</definedName>
    <definedName name="ExpType1">'[2]Family Solution Center'!$A$20</definedName>
    <definedName name="ExpType2">'[2]Family Solution Center'!$A$52</definedName>
    <definedName name="ExpType3">'[2]Family Solution Center'!$A$84</definedName>
    <definedName name="ExpType4">'[2]Family Solution Center'!$A$116</definedName>
    <definedName name="ExpType5">'[2]Family Solution Center'!$A$148</definedName>
    <definedName name="FSC_ExpType">[1]!tbl_FSCExpType[#Data]</definedName>
    <definedName name="FSC_PFS">[1]!tbl_PFS_FSC[#Data]</definedName>
    <definedName name="FundingSource">[3]!tbl_fundingsource[#Data]</definedName>
    <definedName name="HN_ExpType1">'[2]Housing Navigation'!$A$20</definedName>
    <definedName name="HN_ExpType2">'[2]Housing Navigation'!$A$52</definedName>
    <definedName name="HN_ExpType3">'[2]Housing Navigation'!$A$84</definedName>
    <definedName name="IDR">[1]!tbl_IDR[#Data]</definedName>
    <definedName name="NP_SS">[1]!tbl_NPSS[#Data]</definedName>
    <definedName name="NPFA_Prev">[1]!tbl_NPFA_Prev[#Data]</definedName>
    <definedName name="NPFS_Prev">[1]!tbl_NPFS_Prev[#Data]</definedName>
    <definedName name="NPHV_NonCH">[1]!tbl_NP_HVNonCH[#Data]</definedName>
    <definedName name="NPNA">[1]!tbl_NPNA[#Data]</definedName>
    <definedName name="NPRA_PSH">[1]!tbl_NPRA_PSH[#Data]</definedName>
    <definedName name="NPSS">[1]!tbl_NPSS[#Data]</definedName>
    <definedName name="NPSS_PSH">[1]!tbl_NPSS_PSH[#Data]</definedName>
    <definedName name="Outreach_NPSS">[1]!tbl_NPSS_Outreach[#Data]</definedName>
    <definedName name="Outreach_PSS">[1]!tbl_PSS_Outreach[#Data]</definedName>
    <definedName name="P_ET4">"'Rapid Re-Housing'!$A$208 "</definedName>
    <definedName name="P_ET5">'[2]Rapid Re-Housing'!$A$148</definedName>
    <definedName name="P_ET6">'[2]Rapid Re-Housing'!$A$180</definedName>
    <definedName name="PNA">[1]!tbl_PNA[#Data]</definedName>
    <definedName name="Population">[1]!tbl_population[#Data]</definedName>
    <definedName name="Prev_PFS">[1]!tbl_PFS_Prev[#Data]</definedName>
    <definedName name="PrevET">[1]!tbl_PrevExpType[#Data]</definedName>
    <definedName name="_xlnm.Print_Area" localSheetId="1">'Budget Template'!$A$1:$F$147</definedName>
    <definedName name="Program">[1]!tbl_program[#Data]</definedName>
    <definedName name="ProgramName">'[2] Bridge Housing'!$B$12</definedName>
    <definedName name="PSH_ExpType4">'[2]Permanent Supportive Housing'!$A$116</definedName>
    <definedName name="PSS_AC">[1]!tbl_PSS_AC[#Data]</definedName>
    <definedName name="PSS_BH">[1]!tbl_PSS_BH[#Data]</definedName>
    <definedName name="PSS_HN">[1]!tbl_PSS_HN[#Data]</definedName>
    <definedName name="PSS_OC">[1]!tbl_PSS_OC[#Data]</definedName>
    <definedName name="PSS_PSH">[1]!tbl_PSS_PSH[#Data]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0" i="6" l="1"/>
  <c r="B168" i="6"/>
  <c r="E19" i="6"/>
  <c r="B193" i="6"/>
  <c r="E9" i="6"/>
  <c r="E10" i="6"/>
  <c r="E11" i="6"/>
  <c r="B92" i="6"/>
  <c r="E101" i="6"/>
  <c r="B67" i="6"/>
  <c r="B113" i="6" s="1"/>
  <c r="B138" i="6"/>
  <c r="E129" i="6"/>
  <c r="E128" i="6"/>
  <c r="E127" i="6"/>
  <c r="E126" i="6"/>
  <c r="E125" i="6"/>
  <c r="E124" i="6"/>
  <c r="E123" i="6"/>
  <c r="E122" i="6"/>
  <c r="E121" i="6"/>
  <c r="E120" i="6"/>
  <c r="E119" i="6"/>
  <c r="E118" i="6"/>
  <c r="E131" i="6"/>
  <c r="E102" i="6"/>
  <c r="E83" i="6"/>
  <c r="E82" i="6"/>
  <c r="E81" i="6"/>
  <c r="E80" i="6"/>
  <c r="E79" i="6"/>
  <c r="E78" i="6"/>
  <c r="E77" i="6"/>
  <c r="E76" i="6"/>
  <c r="E75" i="6"/>
  <c r="E74" i="6"/>
  <c r="E73" i="6"/>
  <c r="E72" i="6"/>
  <c r="E85" i="6"/>
  <c r="E86" i="6"/>
  <c r="E55" i="6"/>
  <c r="E56" i="6"/>
  <c r="E42" i="6"/>
  <c r="E41" i="6"/>
  <c r="E40" i="6"/>
  <c r="E39" i="6"/>
  <c r="E27" i="6"/>
  <c r="E28" i="6"/>
  <c r="E29" i="6"/>
  <c r="E30" i="6"/>
  <c r="E31" i="6"/>
  <c r="E32" i="6"/>
  <c r="E33" i="6"/>
  <c r="E34" i="6"/>
  <c r="E35" i="6"/>
  <c r="E36" i="6"/>
  <c r="E37" i="6"/>
  <c r="E8" i="6"/>
  <c r="A159" i="6" l="1"/>
  <c r="A160" i="6"/>
  <c r="A161" i="6"/>
  <c r="A162" i="6"/>
  <c r="A163" i="6"/>
  <c r="A164" i="6"/>
  <c r="A165" i="6"/>
  <c r="A166" i="6"/>
  <c r="F184" i="6"/>
  <c r="F157" i="6"/>
  <c r="F158" i="6"/>
  <c r="F159" i="6"/>
  <c r="F160" i="6"/>
  <c r="F161" i="6"/>
  <c r="F162" i="6"/>
  <c r="F163" i="6"/>
  <c r="F164" i="6"/>
  <c r="F165" i="6"/>
  <c r="F166" i="6"/>
  <c r="E12" i="6" l="1"/>
  <c r="E13" i="6"/>
  <c r="E14" i="6"/>
  <c r="E15" i="6"/>
  <c r="E16" i="6"/>
  <c r="E17" i="6"/>
  <c r="E18" i="6"/>
  <c r="E105" i="6"/>
  <c r="E106" i="6"/>
  <c r="E107" i="6"/>
  <c r="E108" i="6"/>
  <c r="E59" i="6"/>
  <c r="E60" i="6"/>
  <c r="E61" i="6"/>
  <c r="E62" i="6"/>
  <c r="E63" i="6"/>
  <c r="B152" i="6"/>
  <c r="B151" i="6"/>
  <c r="B96" i="6"/>
  <c r="F183" i="6"/>
  <c r="F182" i="6"/>
  <c r="F181" i="6"/>
  <c r="F180" i="6"/>
  <c r="F179" i="6"/>
  <c r="F178" i="6"/>
  <c r="F177" i="6"/>
  <c r="F176" i="6"/>
  <c r="F175" i="6"/>
  <c r="F174" i="6"/>
  <c r="F173" i="6"/>
  <c r="F190" i="6"/>
  <c r="F189" i="6"/>
  <c r="F188" i="6"/>
  <c r="F187" i="6"/>
  <c r="F186" i="6"/>
  <c r="A190" i="6"/>
  <c r="A189" i="6"/>
  <c r="A188" i="6"/>
  <c r="A187" i="6"/>
  <c r="A186" i="6"/>
  <c r="F168" i="6"/>
  <c r="F156" i="6"/>
  <c r="B97" i="6"/>
  <c r="B51" i="6"/>
  <c r="E135" i="6"/>
  <c r="E134" i="6"/>
  <c r="E133" i="6"/>
  <c r="E132" i="6"/>
  <c r="E136" i="6" s="1"/>
  <c r="E111" i="6"/>
  <c r="E110" i="6"/>
  <c r="E109" i="6"/>
  <c r="E104" i="6"/>
  <c r="E103" i="6"/>
  <c r="B50" i="6"/>
  <c r="E87" i="6"/>
  <c r="E88" i="6"/>
  <c r="E89" i="6"/>
  <c r="E57" i="6"/>
  <c r="E58" i="6"/>
  <c r="E64" i="6"/>
  <c r="E65" i="6"/>
  <c r="E43" i="6"/>
  <c r="E26" i="6"/>
  <c r="E173" i="6" s="1"/>
  <c r="E20" i="6" l="1"/>
  <c r="E21" i="6" s="1"/>
  <c r="E22" i="6" s="1"/>
  <c r="E44" i="6"/>
  <c r="E90" i="6"/>
  <c r="E112" i="6"/>
  <c r="E113" i="6" s="1"/>
  <c r="E66" i="6"/>
  <c r="E67" i="6" s="1"/>
  <c r="E68" i="6" s="1"/>
  <c r="E157" i="6"/>
  <c r="E176" i="6"/>
  <c r="E184" i="6"/>
  <c r="E175" i="6"/>
  <c r="E189" i="6"/>
  <c r="E177" i="6"/>
  <c r="E180" i="6"/>
  <c r="E178" i="6"/>
  <c r="E187" i="6"/>
  <c r="E179" i="6"/>
  <c r="E188" i="6"/>
  <c r="E181" i="6"/>
  <c r="E186" i="6"/>
  <c r="E174" i="6"/>
  <c r="E182" i="6"/>
  <c r="E158" i="6"/>
  <c r="E183" i="6"/>
  <c r="E156" i="6"/>
  <c r="E167" i="6" s="1"/>
  <c r="E168" i="6" l="1"/>
  <c r="E169" i="6" s="1"/>
  <c r="E46" i="6"/>
  <c r="E47" i="6" s="1"/>
  <c r="E114" i="6"/>
  <c r="E138" i="6" s="1"/>
  <c r="E92" i="6"/>
  <c r="E94" i="6" s="1"/>
  <c r="E191" i="6"/>
  <c r="E48" i="6" l="1"/>
  <c r="E193" i="6"/>
  <c r="E195" i="6" s="1"/>
  <c r="E140" i="6"/>
  <c r="E139" i="6"/>
  <c r="E93" i="6"/>
  <c r="E197" i="6" l="1"/>
  <c r="E142" i="6"/>
  <c r="E194" i="6"/>
  <c r="F140" i="6" l="1"/>
  <c r="F94" i="6"/>
  <c r="B3" i="6" l="1"/>
</calcChain>
</file>

<file path=xl/sharedStrings.xml><?xml version="1.0" encoding="utf-8"?>
<sst xmlns="http://schemas.openxmlformats.org/spreadsheetml/2006/main" count="351" uniqueCount="242">
  <si>
    <t>Budget Template Instructions:</t>
  </si>
  <si>
    <t>Please read the "Unallowed Costs" tab before you build your budget to understand what costs are </t>
  </si>
  <si>
    <t>not allowed for your proposed program.</t>
  </si>
  <si>
    <t>IF YOU ARE APPLYING FOR MULTIPLE STRATEGIES OR PROGRAM AREAS, PLEASE MAKE A COPY OF THE "BUDGET TEMPLATE" TAB WITHIN THIS WORKBOOK FOR EACH PROGRAM AREA YOU ARE APPLYING FOR.</t>
  </si>
  <si>
    <t>INDICATE EACH STATEGY OR PROGRAM AREA IN EACH TAB USING THE DROP DOWN  MENU TO THE RIGHT OF THE BLUE CELL IN THE SECOND ROW.</t>
  </si>
  <si>
    <t>Strategy 1: Creative and Healing-Centered Reentry Supports</t>
  </si>
  <si>
    <t>Strategy 1: Mental Health Diversion and Crisis Alternatives to Incarceration</t>
  </si>
  <si>
    <t>Strategy 1: Community-Based Behavioral Health &amp; Harm Reduction Services</t>
  </si>
  <si>
    <t>Strategy 2: Economic Resilience Fund</t>
  </si>
  <si>
    <t>Strategy 2: Immigrant Legal Services</t>
  </si>
  <si>
    <t>Strategy 2: Financial Literacy</t>
  </si>
  <si>
    <t>Strategy 2: General Training and Employment Services for Historically Underserved Communities</t>
  </si>
  <si>
    <t>Strategy 2: General Training and Employment Services</t>
  </si>
  <si>
    <t>Strategy 2: General Training and Employment Services for Justice-Impacted Workers</t>
  </si>
  <si>
    <t>Strategy 2: General Training and Employment Services for American Native and Indigenous Workers</t>
  </si>
  <si>
    <t>Strategy 2: Transitional Subsidized Employment Models</t>
  </si>
  <si>
    <t>Strategy 2: Pre-Apprenticeships and Apprenticeships</t>
  </si>
  <si>
    <t>Strategy 2: Entrepreneurship Programming</t>
  </si>
  <si>
    <t>Strategy 2: Worker Ownership Programs Cooperative Education and Development</t>
  </si>
  <si>
    <t>Strategy 2: Capacity Building</t>
  </si>
  <si>
    <t>Strategy 3: Youth Mentorship &amp; Counseling: Transformative, Culturally Affirming Support for System-Impacted and Underserved Youth</t>
  </si>
  <si>
    <t>Strategy 3: School Based interventions: Trauma-Informed, Culturally Responsive Educational Equity and Wellness Programs</t>
  </si>
  <si>
    <t>Strategy 3: Leadership Development: Youth Empowerment, Civic Belonging, and Culturally Rooted Organizing</t>
  </si>
  <si>
    <t>Strategy 3: Youth Engagement &amp; Youth Prevention: Community-Rooted Programs for Healing, Growth &amp; Belonging</t>
  </si>
  <si>
    <t>Strategy 4: Housing Navigation</t>
  </si>
  <si>
    <t>Strategy 4: Interim Housing</t>
  </si>
  <si>
    <t>Strategy 4: Permanent Housing</t>
  </si>
  <si>
    <t>Strategy 5: Mentorship Programming</t>
  </si>
  <si>
    <t>Strategy 5: General Wraparound Reentry Services</t>
  </si>
  <si>
    <t>Strategy 5: General Workforce Development for Youth</t>
  </si>
  <si>
    <t>Strategy 5: Creative Healing for Justice-Involved Individuals</t>
  </si>
  <si>
    <t>Strategy 5: Unique Employment Opportunities</t>
  </si>
  <si>
    <t>Strategy 5: General Systems Navigation Services</t>
  </si>
  <si>
    <t>Strategy 5: Reentry Symposiums in Antelope Valley and Pomona</t>
  </si>
  <si>
    <t>Strategy 5: Empowering and Mentoring Trans, Gender Expansive, and Intersex (TGI) Aging Populations</t>
  </si>
  <si>
    <t>The Budget Form is divided into Years 1, 2, and 3. Year 1 expenses are at the top; please scroll down</t>
  </si>
  <si>
    <t>to enter Year 2 and Year 3 expenses. Formulas in the locked cells will automatically total all years to </t>
  </si>
  <si>
    <r>
      <t xml:space="preserve">give you the "Total Amount for Entirety of Project" in </t>
    </r>
    <r>
      <rPr>
        <b/>
        <sz val="11"/>
        <color rgb="FF000000"/>
        <rFont val="Calibri"/>
        <family val="2"/>
      </rPr>
      <t>cell B3</t>
    </r>
    <r>
      <rPr>
        <sz val="11"/>
        <color rgb="FF000000"/>
        <rFont val="Calibri"/>
        <family val="2"/>
      </rPr>
      <t>. You will be asked for this amount in</t>
    </r>
  </si>
  <si>
    <r>
      <rPr>
        <b/>
        <sz val="11"/>
        <color rgb="FF000000"/>
        <rFont val="Calibri"/>
        <family val="2"/>
      </rPr>
      <t>Section 3, Question 1 of the application</t>
    </r>
    <r>
      <rPr>
        <sz val="11"/>
        <color rgb="FF000000"/>
        <rFont val="Calibri"/>
        <family val="2"/>
      </rPr>
      <t>.</t>
    </r>
  </si>
  <si>
    <t>This budget template has limited rows for staff members and non-personnel expenses.</t>
  </si>
  <si>
    <t>There is a fourth section at the bottom of the budget starting at Row 149 called "Composite Budget."</t>
  </si>
  <si>
    <t>This section is locked; the line items and totals will populate automatically. You will not be able</t>
  </si>
  <si>
    <t xml:space="preserve">to edit or make changes to this section. </t>
  </si>
  <si>
    <t>Please disregard Rows 149 and below as they are for internal use and review.</t>
  </si>
  <si>
    <r>
      <t xml:space="preserve">YEAR 1, YEAR 2, and YEAR 3 amounts must be EQUAL. </t>
    </r>
    <r>
      <rPr>
        <sz val="11"/>
        <rFont val="Calibri"/>
        <family val="2"/>
      </rPr>
      <t>You must spend the SAME AMOUNT OF FUNDING</t>
    </r>
  </si>
  <si>
    <t>in each year. If your Year 1 total is $50,000, then Years 2 and 3 must ALSO total $50,000 each. You do</t>
  </si>
  <si>
    <r>
      <t xml:space="preserve">NOT </t>
    </r>
    <r>
      <rPr>
        <sz val="11"/>
        <rFont val="Calibri"/>
        <family val="2"/>
      </rPr>
      <t>have to fund the same personnel or non-personnel line items in all three years; you may</t>
    </r>
  </si>
  <si>
    <r>
      <rPr>
        <sz val="11"/>
        <rFont val="Calibri"/>
        <family val="2"/>
      </rPr>
      <t xml:space="preserve">fund different people and things each year as needed, </t>
    </r>
    <r>
      <rPr>
        <b/>
        <sz val="11"/>
        <rFont val="Calibri"/>
        <family val="2"/>
      </rPr>
      <t>as long as the Year 1, Year 2, and Year 3 amounts</t>
    </r>
  </si>
  <si>
    <r>
      <t xml:space="preserve">are the same. </t>
    </r>
    <r>
      <rPr>
        <sz val="11"/>
        <rFont val="Calibri"/>
        <family val="2"/>
      </rPr>
      <t>You will receive a "EQUAL YEARS" message next to the each program Year Total if you have succeeded.</t>
    </r>
  </si>
  <si>
    <t>Strategy  or Program Area (Light Blue Cell in row 2 under "Name of Organization")</t>
  </si>
  <si>
    <t>Select the Strategy &amp; Program Area that you are applying for from the drop-down menu.</t>
  </si>
  <si>
    <t>Select this light blue cell, and click the arrow all the way to the right of the cell to display the dropdown list</t>
  </si>
  <si>
    <t>Personnel (Year 1, Year 2, and Year 3)</t>
  </si>
  <si>
    <t>In this section, list staff who will be paid to deliver the program.</t>
  </si>
  <si>
    <r>
      <t xml:space="preserve">that you are requesting funds for. </t>
    </r>
    <r>
      <rPr>
        <b/>
        <sz val="11"/>
        <color rgb="FF000000"/>
        <rFont val="Calibri"/>
        <family val="2"/>
        <charset val="1"/>
      </rPr>
      <t>In Column A,</t>
    </r>
    <r>
      <rPr>
        <sz val="11"/>
        <color rgb="FF000000"/>
        <rFont val="Calibri"/>
        <family val="2"/>
        <charset val="1"/>
      </rPr>
      <t xml:space="preserve"> "Position Title", list the staff person</t>
    </r>
  </si>
  <si>
    <r>
      <t xml:space="preserve">by the title of the position they hold, </t>
    </r>
    <r>
      <rPr>
        <sz val="11"/>
        <color rgb="FF000000"/>
        <rFont val="Calibri"/>
        <family val="2"/>
        <charset val="1"/>
      </rPr>
      <t>for instance, "Case Manager," or "Art Instructor." </t>
    </r>
  </si>
  <si>
    <r>
      <t xml:space="preserve">In Column B, </t>
    </r>
    <r>
      <rPr>
        <sz val="11"/>
        <color rgb="FF000000"/>
        <rFont val="Calibri"/>
        <family val="2"/>
        <charset val="1"/>
      </rPr>
      <t>"Hourly Wage," list the wage per hour that you pay to the staff position.</t>
    </r>
  </si>
  <si>
    <r>
      <t xml:space="preserve">If a yellow highlight appears in the cell, </t>
    </r>
    <r>
      <rPr>
        <sz val="11"/>
        <color rgb="FF000000"/>
        <rFont val="Calibri"/>
        <family val="2"/>
      </rPr>
      <t>that means you are not paying the required minimum</t>
    </r>
  </si>
  <si>
    <t>hourly wage for the County of Los Angeles Unincorporated, which is $18.47. Should you be awarded, you will be </t>
  </si>
  <si>
    <t>required to pay your staff the minimum hourly wage and your budget will be adjusted</t>
  </si>
  <si>
    <t>to reflect the correct wage. (The hourly wage in the City of Los Angeles is $18.42 , and may be</t>
  </si>
  <si>
    <t>required, depending upon the geographic area where your program / organization is based.)</t>
  </si>
  <si>
    <r>
      <t>In Column C</t>
    </r>
    <r>
      <rPr>
        <sz val="11"/>
        <color rgb="FF000000"/>
        <rFont val="Calibri"/>
        <family val="2"/>
        <charset val="1"/>
      </rPr>
      <t>, "# Hours a Week Worked on Project," list how many weeks during the relevant program year</t>
    </r>
  </si>
  <si>
    <r>
      <t xml:space="preserve"> that the staff position is expected to work on the proposed project, </t>
    </r>
    <r>
      <rPr>
        <b/>
        <sz val="11"/>
        <color rgb="FF000000"/>
        <rFont val="Calibri"/>
        <family val="2"/>
      </rPr>
      <t>not to exceed 40</t>
    </r>
  </si>
  <si>
    <r>
      <t xml:space="preserve">hours per week. </t>
    </r>
    <r>
      <rPr>
        <b/>
        <sz val="11"/>
        <color rgb="FF444444"/>
        <rFont val="Calibri"/>
        <family val="2"/>
        <charset val="1"/>
      </rPr>
      <t xml:space="preserve">If a red highlight appears in the cell, </t>
    </r>
    <r>
      <rPr>
        <sz val="11"/>
        <color rgb="FF444444"/>
        <rFont val="Calibri"/>
        <family val="2"/>
        <charset val="1"/>
      </rPr>
      <t>reduce the hours per week to</t>
    </r>
  </si>
  <si>
    <t>40 or less.</t>
  </si>
  <si>
    <r>
      <t>Column D, "# Weeks a Year Worked on Project,"</t>
    </r>
    <r>
      <rPr>
        <sz val="11"/>
        <color rgb="FF000000"/>
        <rFont val="Calibri"/>
        <family val="2"/>
        <charset val="1"/>
      </rPr>
      <t xml:space="preserve"> asks how many weeks in each program year</t>
    </r>
  </si>
  <si>
    <t>that the staff person is expected to dedicate to the program</t>
  </si>
  <si>
    <r>
      <t xml:space="preserve">If a red highlight appears in the cell, </t>
    </r>
    <r>
      <rPr>
        <sz val="11"/>
        <color rgb="FF000000"/>
        <rFont val="Calibri"/>
        <family val="2"/>
      </rPr>
      <t>it means you have input a number greater than</t>
    </r>
  </si>
  <si>
    <t>52. There are only 52 weeks in the year. Reduce the number to an amount less than 52.</t>
  </si>
  <si>
    <r>
      <t xml:space="preserve">In </t>
    </r>
    <r>
      <rPr>
        <b/>
        <sz val="11"/>
        <color rgb="FF000000"/>
        <rFont val="Calibri"/>
        <family val="2"/>
      </rPr>
      <t>Column F</t>
    </r>
    <r>
      <rPr>
        <sz val="11"/>
        <color rgb="FF000000"/>
        <rFont val="Calibri"/>
        <family val="2"/>
      </rPr>
      <t>, describe the performance role of the staff member listed in column A</t>
    </r>
  </si>
  <si>
    <r>
      <rPr>
        <b/>
        <sz val="11"/>
        <color rgb="FF000000"/>
        <rFont val="Calibri"/>
        <family val="2"/>
      </rPr>
      <t>Column E</t>
    </r>
    <r>
      <rPr>
        <sz val="11"/>
        <color rgb="FF000000"/>
        <rFont val="Calibri"/>
        <family val="2"/>
      </rPr>
      <t xml:space="preserve"> is locked and will populate automatically after you have filled out Columns B, C, and D in </t>
    </r>
  </si>
  <si>
    <t>the personnel section; and Columns B and C in the non-personnel section.</t>
  </si>
  <si>
    <r>
      <t xml:space="preserve">Rows 21, 67, and 110 </t>
    </r>
    <r>
      <rPr>
        <sz val="11"/>
        <color rgb="FF000000"/>
        <rFont val="Calibri"/>
        <family val="2"/>
        <charset val="1"/>
      </rPr>
      <t xml:space="preserve">are for listing the </t>
    </r>
    <r>
      <rPr>
        <b/>
        <sz val="11"/>
        <color rgb="FF000000"/>
        <rFont val="Calibri"/>
        <family val="2"/>
        <charset val="1"/>
      </rPr>
      <t>Fringe Benefits</t>
    </r>
    <r>
      <rPr>
        <sz val="11"/>
        <color rgb="FF000000"/>
        <rFont val="Calibri"/>
        <family val="2"/>
        <charset val="1"/>
      </rPr>
      <t xml:space="preserve"> costs for your staff for each year. Fringe </t>
    </r>
  </si>
  <si>
    <t>Benefits include employee insurance costs, sick pay, vacation, taxes such as Worker's Compensation, and other costs which are considered standard employee benefits.</t>
  </si>
  <si>
    <t>Maximum allowable fringe benefits for this program ranges from 0% to 30% of base staff salaries and wages.</t>
  </si>
  <si>
    <t>If you are uncertain about the percentage amount you pay in Fringe Benefits, Los Angeles County recommends</t>
  </si>
  <si>
    <t>inputting a minimum of 9% in this field to help account for the true cost of staff to your organization.</t>
  </si>
  <si>
    <t>Please check internally with leadership in your organization for any additional information regarding Fringe Benefits.</t>
  </si>
  <si>
    <t xml:space="preserve">Non-personnel </t>
  </si>
  <si>
    <t>Not all of these line items may apply to your proposed program; additionally,</t>
  </si>
  <si>
    <t>there might be elements that you need funding for that are absent from this list.</t>
  </si>
  <si>
    <t>Feel free to add additional items you need in Rows 38-42, 85-89, and 131-136</t>
  </si>
  <si>
    <t>All partner organizations/subcontractors are held to the same reporting and insurance requirements as the lead applicant.</t>
  </si>
  <si>
    <r>
      <t xml:space="preserve">Calculate the monthly cost </t>
    </r>
    <r>
      <rPr>
        <sz val="11"/>
        <color rgb="FF000000"/>
        <rFont val="Calibri"/>
        <family val="2"/>
      </rPr>
      <t xml:space="preserve">of the line item and </t>
    </r>
    <r>
      <rPr>
        <b/>
        <sz val="11"/>
        <color rgb="FF000000"/>
        <rFont val="Calibri"/>
        <family val="2"/>
      </rPr>
      <t>enter the amount in Column B.</t>
    </r>
  </si>
  <si>
    <r>
      <t xml:space="preserve">In Column C, </t>
    </r>
    <r>
      <rPr>
        <sz val="11"/>
        <color rgb="FF000000"/>
        <rFont val="Calibri"/>
        <family val="2"/>
      </rPr>
      <t>list how many months over the project period (not to exceed 12 months each year)</t>
    </r>
  </si>
  <si>
    <t>each year) that you expect to need funds for the line item.</t>
  </si>
  <si>
    <r>
      <t xml:space="preserve">If the cost for the item is a </t>
    </r>
    <r>
      <rPr>
        <b/>
        <sz val="11"/>
        <color rgb="FF000000"/>
        <rFont val="Calibri"/>
        <family val="2"/>
      </rPr>
      <t>one-time cost</t>
    </r>
    <r>
      <rPr>
        <sz val="11"/>
        <color rgb="FF000000"/>
        <rFont val="Calibri"/>
        <family val="2"/>
        <charset val="1"/>
      </rPr>
      <t xml:space="preserve">, enter "1" in Column C. One-time costs </t>
    </r>
  </si>
  <si>
    <t>might only occur in Year 1, in which case you will need to apply whatever funds</t>
  </si>
  <si>
    <t>you allocated to the one-time cost in Year 1 to a different line item in Years 2 and 3.</t>
  </si>
  <si>
    <t>Typical one-time costs include equipment like computers or phones, or insurance</t>
  </si>
  <si>
    <t>(although insurance may also be an annual or monthly cost).</t>
  </si>
  <si>
    <r>
      <t xml:space="preserve">In Column F, </t>
    </r>
    <r>
      <rPr>
        <sz val="11"/>
        <color rgb="FF000000"/>
        <rFont val="Calibri"/>
        <family val="2"/>
      </rPr>
      <t>describe why the line item is needed for your proposed program and what it will do.</t>
    </r>
  </si>
  <si>
    <r>
      <rPr>
        <b/>
        <sz val="11"/>
        <color rgb="FF000000"/>
        <rFont val="Calibri"/>
      </rPr>
      <t>Column E</t>
    </r>
    <r>
      <rPr>
        <sz val="11"/>
        <color rgb="FF000000"/>
        <rFont val="Calibri"/>
      </rPr>
      <t xml:space="preserve">  is locked and will populate automatically after you have filled out Columns B, and C in </t>
    </r>
  </si>
  <si>
    <t>the non-personnel section.</t>
  </si>
  <si>
    <t>Non personnel Insurance Costs</t>
  </si>
  <si>
    <t>If you already have insurance of the types and limits</t>
  </si>
  <si>
    <r>
      <t xml:space="preserve">described in the application, you may </t>
    </r>
    <r>
      <rPr>
        <b/>
        <sz val="11"/>
        <color rgb="FF000000"/>
        <rFont val="Calibri"/>
        <family val="2"/>
      </rPr>
      <t>NOT</t>
    </r>
    <r>
      <rPr>
        <sz val="11"/>
        <color rgb="FF000000"/>
        <rFont val="Calibri"/>
        <family val="2"/>
      </rPr>
      <t xml:space="preserve"> charge insurance to this budget. Only enter </t>
    </r>
    <r>
      <rPr>
        <sz val="11"/>
        <color rgb="FF000000"/>
        <rFont val="Calibri"/>
        <family val="2"/>
        <charset val="1"/>
      </rPr>
      <t>insurance</t>
    </r>
  </si>
  <si>
    <t>costs that are new / over and above what you currently pay for insurance in order to meet this program's requirements</t>
  </si>
  <si>
    <r>
      <t xml:space="preserve">Project Management Costs (Indirect Costs): </t>
    </r>
    <r>
      <rPr>
        <sz val="11"/>
        <color rgb="FF000000"/>
        <rFont val="Calibri"/>
        <family val="2"/>
      </rPr>
      <t xml:space="preserve">Enter any number up to 15% </t>
    </r>
    <r>
      <rPr>
        <b/>
        <sz val="11"/>
        <color rgb="FF000000"/>
        <rFont val="Calibri"/>
        <family val="2"/>
      </rPr>
      <t>in Cell B46</t>
    </r>
    <r>
      <rPr>
        <b/>
        <sz val="11"/>
        <color rgb="FF000000"/>
        <rFont val="Calibri"/>
        <family val="2"/>
        <charset val="1"/>
      </rPr>
      <t xml:space="preserve"> </t>
    </r>
    <r>
      <rPr>
        <sz val="11"/>
        <color rgb="FF000000"/>
        <rFont val="Calibri"/>
        <family val="2"/>
      </rPr>
      <t>This % will auto fill for years 2 and 3.</t>
    </r>
  </si>
  <si>
    <t>You are not required to allocate any amount to Project Management Costs. This line item</t>
  </si>
  <si>
    <t xml:space="preserve">is intended to help you cover the administrative costs or other costs associated with </t>
  </si>
  <si>
    <t xml:space="preserve">managing this project. Should you be awarded, you will be able to adjust this amount during </t>
  </si>
  <si>
    <t xml:space="preserve">contracting. 15% is the most you can allocate to Project Management Costs, but you can </t>
  </si>
  <si>
    <t>eliminate this line item entirely or allocate a percentage under 15%.</t>
  </si>
  <si>
    <t>If you have a NICRA, it is eligible and should be entered into the Project Management % field.</t>
  </si>
  <si>
    <r>
      <t xml:space="preserve">Row 142, Grand Total Project Budget Years 1 + 2 + 3, </t>
    </r>
    <r>
      <rPr>
        <sz val="11"/>
        <color rgb="FF000000"/>
        <rFont val="Calibri"/>
        <family val="2"/>
      </rPr>
      <t>will total automatically.</t>
    </r>
  </si>
  <si>
    <r>
      <t xml:space="preserve">The total will also automatically populate in </t>
    </r>
    <r>
      <rPr>
        <b/>
        <sz val="11"/>
        <color rgb="FF000000"/>
        <rFont val="Calibri"/>
        <family val="2"/>
      </rPr>
      <t>cell B3</t>
    </r>
    <r>
      <rPr>
        <sz val="11"/>
        <color rgb="FF000000"/>
        <rFont val="Calibri"/>
        <family val="2"/>
      </rPr>
      <t>.</t>
    </r>
  </si>
  <si>
    <r>
      <rPr>
        <sz val="11"/>
        <color rgb="FF000000"/>
        <rFont val="Calibri"/>
        <family val="2"/>
      </rPr>
      <t xml:space="preserve">You will be asked for this amount in </t>
    </r>
    <r>
      <rPr>
        <b/>
        <sz val="11"/>
        <color rgb="FF000000"/>
        <rFont val="Calibri"/>
        <family val="2"/>
      </rPr>
      <t>Section 3, Question 1 of the application</t>
    </r>
    <r>
      <rPr>
        <sz val="11"/>
        <color rgb="FF000000"/>
        <rFont val="Calibri"/>
        <family val="2"/>
      </rPr>
      <t>.</t>
    </r>
  </si>
  <si>
    <r>
      <rPr>
        <b/>
        <sz val="11"/>
        <color rgb="FF000000"/>
        <rFont val="Calibri"/>
        <family val="2"/>
      </rPr>
      <t xml:space="preserve">If a red highlight appears in the cell, </t>
    </r>
    <r>
      <rPr>
        <sz val="11"/>
        <color rgb="FF000000"/>
        <rFont val="Calibri"/>
        <family val="2"/>
      </rPr>
      <t>that means your Grand Total is less than the minimum</t>
    </r>
  </si>
  <si>
    <t xml:space="preserve">amount that you may apply for this program area. Increase the line items in your budget until you reach a </t>
  </si>
  <si>
    <r>
      <rPr>
        <sz val="11"/>
        <color rgb="FF000000"/>
        <rFont val="Calibri"/>
        <family val="2"/>
      </rPr>
      <t xml:space="preserve">Grand Total of </t>
    </r>
    <r>
      <rPr>
        <b/>
        <sz val="11"/>
        <color rgb="FF000000"/>
        <rFont val="Calibri"/>
        <family val="2"/>
      </rPr>
      <t>at least $150,000 ($50,000 per year).</t>
    </r>
  </si>
  <si>
    <t>Name of Organization:</t>
  </si>
  <si>
    <r>
      <rPr>
        <b/>
        <sz val="14"/>
        <color rgb="FF000000"/>
        <rFont val="Calibri"/>
      </rPr>
      <t xml:space="preserve">Strategy or Program Area </t>
    </r>
    <r>
      <rPr>
        <sz val="14"/>
        <color rgb="FF000000"/>
        <rFont val="Calibri"/>
      </rPr>
      <t>(click light blue cell to view drop-down button on the right)</t>
    </r>
    <r>
      <rPr>
        <b/>
        <sz val="14"/>
        <color rgb="FF000000"/>
        <rFont val="Calibri"/>
      </rPr>
      <t>:</t>
    </r>
  </si>
  <si>
    <t>Total Amount for Entirety of Project (YEARS 1, 2, and 3):</t>
  </si>
  <si>
    <t>NOTE: The Total Project Budget for EACH YEAR must be identical. You may not ask for different amounts in any year of the project.</t>
  </si>
  <si>
    <t>YEAR 1 Personnel (salaries / pay)</t>
  </si>
  <si>
    <t>Position Title</t>
  </si>
  <si>
    <t>Hourly Wage</t>
  </si>
  <si>
    <t># Hours a Week Worked on Project</t>
  </si>
  <si>
    <t># Weeks a Year Worked on Project</t>
  </si>
  <si>
    <t>Total Wages</t>
  </si>
  <si>
    <t>Why is this staff person required for your program / project? What will they do?</t>
  </si>
  <si>
    <t>Example - Position below has an hourly wage of $20/hr and will work 25 hrs/week for 40 weeks on the proposed project.</t>
  </si>
  <si>
    <t>NOTE: The minimum hourly wage is $18.47 in unincorporated Los Angeles County, and $18.42 in the City of Los Angeles. Minimum wage is required.</t>
  </si>
  <si>
    <t>Administrative Coordinator</t>
  </si>
  <si>
    <t>Coordinates all strategic plan meetings, arranges travel and secures transportation, creates and provides agendas and all materials.</t>
  </si>
  <si>
    <t>Year 1 Subtotal Salaries/Pay</t>
  </si>
  <si>
    <r>
      <rPr>
        <b/>
        <sz val="14"/>
        <color rgb="FF000000"/>
        <rFont val="Calibri"/>
        <family val="2"/>
      </rPr>
      <t>FRINGE BENEFITS</t>
    </r>
    <r>
      <rPr>
        <sz val="14"/>
        <color rgb="FF000000"/>
        <rFont val="Calibri"/>
        <family val="2"/>
      </rPr>
      <t xml:space="preserve"> - maximum 30%
Input your Fringe Benefits percentage in adjacent green cell</t>
    </r>
    <r>
      <rPr>
        <i/>
        <sz val="14"/>
        <color rgb="FF000000"/>
        <rFont val="Calibri"/>
        <family val="2"/>
      </rPr>
      <t xml:space="preserve"> --&gt; </t>
    </r>
  </si>
  <si>
    <t>Year 1 Total Personnel</t>
  </si>
  <si>
    <t>YEAR 1 Non-personnel (services &amp; supplies)</t>
  </si>
  <si>
    <t>Expense Type</t>
  </si>
  <si>
    <t>Monthly Cost</t>
  </si>
  <si>
    <t># Months
(12 max - Year 1)</t>
  </si>
  <si>
    <t>Total Services &amp; Supplies</t>
  </si>
  <si>
    <t>Why is this item needed for your program / project? What will it do?</t>
  </si>
  <si>
    <t>Rent</t>
  </si>
  <si>
    <t>Office Supplies (pens, clips, paper, etc.)</t>
  </si>
  <si>
    <t>Communications (cell phones, etc.)</t>
  </si>
  <si>
    <t>Equipment (computer/printer)</t>
  </si>
  <si>
    <t>Staff Training</t>
  </si>
  <si>
    <t>Mileage</t>
  </si>
  <si>
    <t>Supplies for Clients (different from Office Supplies)</t>
  </si>
  <si>
    <t>Insurance Costs</t>
  </si>
  <si>
    <t>Subcontractors/ Consultants/ Partner Orgs</t>
  </si>
  <si>
    <t>Client Stipends/Internships</t>
  </si>
  <si>
    <t>Transportation</t>
  </si>
  <si>
    <t>Utilities</t>
  </si>
  <si>
    <t>Other Costs - list the item and the cost below:</t>
  </si>
  <si>
    <t>Year 1 Subtotal Nonpersonnel</t>
  </si>
  <si>
    <t>Year 1 Project Management Costs (Indirect Costs) Maximum 15% --&gt;</t>
  </si>
  <si>
    <t>NICRA can replace 15% maximum</t>
  </si>
  <si>
    <t>Year 1 Total Project Budget:</t>
  </si>
  <si>
    <t>EXHIBIT C - BUDGET</t>
  </si>
  <si>
    <t>Program Area:</t>
  </si>
  <si>
    <t>YEAR 2 Personnel (salaries / pay)</t>
  </si>
  <si>
    <t># Hours a Week</t>
  </si>
  <si>
    <t>Weeks a Year Worked on Project</t>
  </si>
  <si>
    <t>Year 2 Subtotal Salaries/Pay</t>
  </si>
  <si>
    <t>FRINGE BENEFITS - Max 30% (populated from Year 1)</t>
  </si>
  <si>
    <t>Year 2 Total Personnel</t>
  </si>
  <si>
    <t>YEAR 2 Non-personnel (services &amp; supplies)</t>
  </si>
  <si>
    <t># Months
(12 max - Year 2)</t>
  </si>
  <si>
    <t>Year 2 Subtotal Nonpersonnel</t>
  </si>
  <si>
    <t>Year 2 Project Management Costs (Indirect Costs) Maximum 15% --&gt;</t>
  </si>
  <si>
    <t>Year 2 Total Project Budget:</t>
  </si>
  <si>
    <t>YEAR 3 Personnel (salaries / pay)</t>
  </si>
  <si>
    <t>Year 3 Subtotal Salaries/Pay</t>
  </si>
  <si>
    <t>Year 3 Total Personnel Expenses</t>
  </si>
  <si>
    <t>YEAR 3 Non-personnel (services &amp; supplies)</t>
  </si>
  <si>
    <t># Months
(12 max - Year 3)</t>
  </si>
  <si>
    <t>Year 3 Subtotal Nonpersonnel</t>
  </si>
  <si>
    <t>Year 3 Project Management Costs (Indirect Costs) Maximum 15% --&gt;</t>
  </si>
  <si>
    <t>Year 3 Total Project Budget:</t>
  </si>
  <si>
    <t>Grand Total Project Budget Years 1 + 2 + 3:</t>
  </si>
  <si>
    <t>Minimum Total Budget $150k</t>
  </si>
  <si>
    <t>Re-budgeting across Budget Line Items or between Budget Periods is allowed, except where such re-budgeting would result in a change to the Purpose of the Grant. Notwithstanding the foregoing, however, Grantee must request prior written approval from TPA’s assigned Grant Advocate for any re-budgeting above 10% for any given Budget Line Item or for any re-budgeting between Budget periods (i.e., contract budget years). Any approved budget modifications may impact your payment schedule, at the sole discretion of the TPA. TPA must be informed within ten (10) business days of any material change in Grantee’s operating budget and expenses, including but not limited to material variations in executive compensation or unforeseen operating expenses.</t>
  </si>
  <si>
    <t>A yellow cell is flagged - staff is paid less than required minimum wage ($18.42/hr)</t>
  </si>
  <si>
    <t>A red cell should be corrected before submission - too many weeks or months in a year, or less than the minimum Grand Total amount you may apply for ($150,000.00); or --each year is not the same amount (equal years)--</t>
  </si>
  <si>
    <t>Final budget subject to contract approval. Payments will not be disbursed until after final contract execution.</t>
  </si>
  <si>
    <t>COMPOSITE BUDGET (Total Y1-Y3)</t>
  </si>
  <si>
    <t>(DO NOT MODIFY THIS SECTION. This section will automatically populate based on the responses entered above.)</t>
  </si>
  <si>
    <t>Total for all years 1 - 3 Personnel (salaries / pay)</t>
  </si>
  <si>
    <t>Positions</t>
  </si>
  <si>
    <t>Years 1 - 3 Subtotal Staff Salaries and Wages</t>
  </si>
  <si>
    <t>FRINGE BENEFITS Maximum of 30% of staff salary - generated by Year 1 fringe input</t>
  </si>
  <si>
    <t>Years 1 - 3 Total Personnel</t>
  </si>
  <si>
    <t>Total for all years 1 - 3 Non-personnel (services &amp; supplies)</t>
  </si>
  <si>
    <t>Subcontractors/Consultants</t>
  </si>
  <si>
    <t>Years 1 - 3 Subtotal Nonpersonnel</t>
  </si>
  <si>
    <t>Years 1 - 3 Project ManagementCosts (Indirect Costs) Maximum 15%</t>
  </si>
  <si>
    <t>Years 1 - 3  Total Project Budget:</t>
  </si>
  <si>
    <t>A yellow cell is flagged - staff is paid less than required minimum wage ($18.47/hr), or working more than a 40-hour week</t>
  </si>
  <si>
    <t>A red cell should be corrected before submission - too many weeks or months in a year, or less than the minimum Grand Total amount you may apply for ($150,000.00)</t>
  </si>
  <si>
    <t>Unallowed Costs</t>
  </si>
  <si>
    <t>You may not use CFCI funds through this funding opportunity to pay for the following:</t>
  </si>
  <si>
    <t>Advertising - you cannot use these funds for commercials, print ads, or marketing materials designed to raise the profile of your organization.
(You may print flyers or other information about your program for distribution)</t>
  </si>
  <si>
    <t>Alcohol</t>
  </si>
  <si>
    <t>Capital costs and expenditures for acquiring and/or improving land and/or buildings (may not be applicable to some program areas)</t>
  </si>
  <si>
    <t>Debt - you cannot use these funds to pay back bad debts or losses from uncollectible accounts, collection costs, nor related legal costs</t>
  </si>
  <si>
    <t>Gambling (including lottery tickets)</t>
  </si>
  <si>
    <t>Goods or services for personal use of the organization's employees</t>
  </si>
  <si>
    <t>Housing for the organization's employees</t>
  </si>
  <si>
    <t>Lobbying</t>
  </si>
  <si>
    <t>Losses on other awards</t>
  </si>
  <si>
    <t>Organization costs - brokers' fees, fees to promoters, incorporation fees, management consultants, attorneys related to the establishment of the organization</t>
  </si>
  <si>
    <t>Supplanting - you cannot use these funds to replace or as a substitute for funds already being used to supply services. You may use funds to expand those same services, but not to replace the funding you already receive.</t>
  </si>
  <si>
    <t>Other items as defined by the United States Office of Management and Budget and Los Angeles County</t>
  </si>
  <si>
    <t>PROGRAM AREAS</t>
  </si>
  <si>
    <t>Program Area 22: Housing Project</t>
  </si>
  <si>
    <t>Program Area 23: Holistic Out of School Time Enrichment/Youth Development for Reentry Youth</t>
  </si>
  <si>
    <t>Program Area 24: Youth Academy/Pathways out of Poverty &amp; Non Carceral Diversion</t>
  </si>
  <si>
    <t>Program Area 25: General Access to Funding for Small, Minority-Owned Businesses</t>
  </si>
  <si>
    <t>Program Area 26: Resource Movement Center</t>
  </si>
  <si>
    <t>Program Area 27: Youth Development and Diversion through Sport and Play</t>
  </si>
  <si>
    <t>Program Area 28: American Indian Day Care &amp; Family Resource Center</t>
  </si>
  <si>
    <t>Program Area 29: Reentry Education and Career Development Training</t>
  </si>
  <si>
    <t>Program Area 30: Community Farms</t>
  </si>
  <si>
    <t>Program Area 31: A Better Tomorrow</t>
  </si>
  <si>
    <t>Program Area 32: TGI Mentorship Project</t>
  </si>
  <si>
    <t>Program Area 33: Youth Learning Community</t>
  </si>
  <si>
    <t>Program Area 34: School-based Youth Development Support Service</t>
  </si>
  <si>
    <t>Program Area 35: 24/7/365 Youth Center</t>
  </si>
  <si>
    <t>Program Area 36: Community Mentoring Leaders Program and Community-based Juvenile Reentry</t>
  </si>
  <si>
    <t>Program Area 37: Feeding the Unhoused</t>
  </si>
  <si>
    <t>Program Area 38: Mommy Support</t>
  </si>
  <si>
    <t>Program Area 39: Seeking Equity in Medicine</t>
  </si>
  <si>
    <t>Program Area 40: Multicultrual Diverse Intensive Outpatient Project</t>
  </si>
  <si>
    <t>Program Area 41: Mommy Mentors</t>
  </si>
  <si>
    <t>Program Area 42: Resources for Underserved Communities</t>
  </si>
  <si>
    <t>Program Area 43: Healthcare Payment Assistance for Low Income and Underserved Individuals</t>
  </si>
  <si>
    <t>Program Area 44: Fresh Food</t>
  </si>
  <si>
    <t>Program Area 45: Unhoused Youth Support</t>
  </si>
  <si>
    <t>Program Area 46: Youth Programming in Communities of Color</t>
  </si>
  <si>
    <t>Year 1 Staff Salaries and Wages</t>
  </si>
  <si>
    <t>Year 2 Staff Salaries and Wages</t>
  </si>
  <si>
    <t>Year 3 Staff Salaries and Wages</t>
  </si>
  <si>
    <t>Check</t>
  </si>
  <si>
    <t>These two should be the same</t>
  </si>
  <si>
    <t>Boss</t>
  </si>
  <si>
    <t>Strategy 2: General Training and Employment Services for American Native and Indigenous Workers ($484,000)</t>
  </si>
  <si>
    <t>Strategy 2: General Training and Employment Services for American Native and Indigenous Workers ($966,000)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</si>
</sst>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43" formatCode="_(* #,##0.00_);_(* \(#,##0.00\);_(* &quot;-&quot;??_);_(@_)"/>
  </numFmts>
  <fonts count="55" x14ac:knownFonts="1">
    <font>
      <sz val="11"/>
      <color theme="1"/>
      <name val="Calibri"/>
      <family val="2"/>
      <scheme val="minor"/>
    </font>
    <font>
      <sz val="11"/>
      <color theme="1"/>
      <name val="Calibri"/>
      <family val="2"/>
      <scheme val="minor"/>
    </font>
    <font>
      <sz val="11"/>
      <name val="Calibri"/>
      <family val="2"/>
      <scheme val="minor"/>
    </font>
    <font>
      <sz val="7"/>
      <name val="Arial"/>
      <family val="2"/>
    </font>
    <font>
      <sz val="10"/>
      <name val="Arial"/>
      <family val="2"/>
    </font>
    <font>
      <u/>
      <sz val="7"/>
      <color theme="10"/>
      <name val="Arial"/>
      <family val="2"/>
    </font>
    <font>
      <sz val="10"/>
      <name val="Arial"/>
      <family val="2"/>
    </font>
    <font>
      <sz val="12"/>
      <color theme="1"/>
      <name val="Calibri"/>
      <family val="2"/>
      <scheme val="minor"/>
    </font>
    <font>
      <sz val="11"/>
      <color theme="1"/>
      <name val="Calibri"/>
      <family val="2"/>
    </font>
    <font>
      <sz val="10"/>
      <name val="Arial"/>
      <family val="2"/>
    </font>
    <font>
      <b/>
      <sz val="11"/>
      <name val="Calibri"/>
      <family val="2"/>
      <scheme val="minor"/>
    </font>
    <font>
      <b/>
      <sz val="11"/>
      <color theme="1"/>
      <name val="Calibri"/>
      <family val="2"/>
      <scheme val="minor"/>
    </font>
    <font>
      <b/>
      <sz val="11"/>
      <color rgb="FFFF0000"/>
      <name val="Calibri"/>
      <family val="2"/>
      <scheme val="minor"/>
    </font>
    <font>
      <sz val="11"/>
      <color rgb="FFFF0000"/>
      <name val="Calibri"/>
      <family val="2"/>
      <scheme val="minor"/>
    </font>
    <font>
      <sz val="11"/>
      <color rgb="FF000000"/>
      <name val="Calibri"/>
      <family val="2"/>
    </font>
    <font>
      <b/>
      <sz val="11"/>
      <color rgb="FF000000"/>
      <name val="Calibri"/>
      <family val="2"/>
      <charset val="1"/>
    </font>
    <font>
      <sz val="11"/>
      <color rgb="FF000000"/>
      <name val="Calibri"/>
      <family val="2"/>
      <charset val="1"/>
    </font>
    <font>
      <b/>
      <sz val="11"/>
      <color rgb="FF000000"/>
      <name val="Calibri"/>
      <family val="2"/>
    </font>
    <font>
      <b/>
      <sz val="11"/>
      <color rgb="FF444444"/>
      <name val="Calibri"/>
      <family val="2"/>
      <charset val="1"/>
    </font>
    <font>
      <sz val="11"/>
      <color rgb="FF444444"/>
      <name val="Calibri"/>
      <family val="2"/>
      <charset val="1"/>
    </font>
    <font>
      <b/>
      <sz val="11"/>
      <color rgb="FFFF0000"/>
      <name val="Calibri"/>
      <family val="2"/>
    </font>
    <font>
      <sz val="11"/>
      <name val="Calibri"/>
      <family val="2"/>
    </font>
    <font>
      <b/>
      <sz val="14"/>
      <color rgb="FF000000"/>
      <name val="Calibri"/>
      <family val="2"/>
      <scheme val="minor"/>
    </font>
    <font>
      <sz val="14"/>
      <color rgb="FF000000"/>
      <name val="Calibri"/>
      <family val="2"/>
      <scheme val="minor"/>
    </font>
    <font>
      <b/>
      <sz val="14"/>
      <color theme="0"/>
      <name val="Calibri"/>
      <family val="2"/>
      <scheme val="minor"/>
    </font>
    <font>
      <sz val="14"/>
      <color theme="1"/>
      <name val="Calibri"/>
      <family val="2"/>
      <scheme val="minor"/>
    </font>
    <font>
      <sz val="14"/>
      <name val="Calibri"/>
      <family val="2"/>
      <scheme val="minor"/>
    </font>
    <font>
      <i/>
      <sz val="14"/>
      <color rgb="FF000000"/>
      <name val="Calibri"/>
      <family val="2"/>
    </font>
    <font>
      <sz val="14"/>
      <color rgb="FF000000"/>
      <name val="Calibri"/>
      <family val="2"/>
    </font>
    <font>
      <i/>
      <sz val="14"/>
      <name val="Calibri"/>
      <family val="2"/>
      <scheme val="minor"/>
    </font>
    <font>
      <b/>
      <sz val="14"/>
      <color rgb="FF9C0006"/>
      <name val="Calibri"/>
      <family val="2"/>
    </font>
    <font>
      <b/>
      <sz val="14"/>
      <name val="Calibri"/>
      <family val="2"/>
      <scheme val="minor"/>
    </font>
    <font>
      <sz val="14"/>
      <color theme="0"/>
      <name val="Calibri"/>
      <family val="2"/>
      <scheme val="minor"/>
    </font>
    <font>
      <b/>
      <sz val="11"/>
      <color rgb="FFFF0000"/>
      <name val="Calibri"/>
      <family val="2"/>
      <charset val="1"/>
    </font>
    <font>
      <b/>
      <sz val="11"/>
      <name val="Calibri"/>
      <family val="2"/>
    </font>
    <font>
      <b/>
      <sz val="14"/>
      <color rgb="FFFF0000"/>
      <name val="Calibri"/>
      <family val="2"/>
      <scheme val="minor"/>
    </font>
    <font>
      <sz val="11"/>
      <color theme="1"/>
      <name val="Arial"/>
      <family val="2"/>
    </font>
    <font>
      <b/>
      <sz val="14"/>
      <color rgb="FFFEECF6"/>
      <name val="Calibri"/>
      <family val="2"/>
      <scheme val="minor"/>
    </font>
    <font>
      <sz val="14"/>
      <color rgb="FFFEECF6"/>
      <name val="Calibri"/>
      <family val="2"/>
      <scheme val="minor"/>
    </font>
    <font>
      <sz val="14"/>
      <color rgb="FFFF0000"/>
      <name val="Calibri"/>
      <family val="2"/>
      <scheme val="minor"/>
    </font>
    <font>
      <sz val="11"/>
      <color rgb="FF212529"/>
      <name val="Arial"/>
      <family val="2"/>
    </font>
    <font>
      <b/>
      <sz val="18"/>
      <color rgb="FF000000"/>
      <name val="Calibri"/>
      <family val="2"/>
      <charset val="1"/>
    </font>
    <font>
      <sz val="11"/>
      <color rgb="FF9C5700"/>
      <name val="Calibri"/>
      <family val="2"/>
      <scheme val="minor"/>
    </font>
    <font>
      <b/>
      <sz val="14"/>
      <color rgb="FF000000"/>
      <name val="Calibri"/>
      <family val="2"/>
    </font>
    <font>
      <b/>
      <i/>
      <sz val="14"/>
      <color rgb="FF0070C0"/>
      <name val="Calibri"/>
      <family val="2"/>
    </font>
    <font>
      <b/>
      <i/>
      <sz val="14"/>
      <color rgb="FF0070C0"/>
      <name val="Calibri"/>
      <family val="2"/>
      <scheme val="minor"/>
    </font>
    <font>
      <b/>
      <sz val="16"/>
      <color rgb="FF000000"/>
      <name val="Calibri"/>
      <family val="2"/>
      <scheme val="minor"/>
    </font>
    <font>
      <sz val="11"/>
      <color theme="1"/>
      <name val="Arial"/>
    </font>
    <font>
      <b/>
      <sz val="11"/>
      <color rgb="FF000000"/>
      <name val="Calibri"/>
      <family val="2"/>
      <scheme val="minor"/>
    </font>
    <font>
      <sz val="11"/>
      <color rgb="FF000000"/>
      <name val="Calibri"/>
    </font>
    <font>
      <sz val="11"/>
      <color rgb="FF000000"/>
      <name val="Calibri"/>
      <charset val="1"/>
    </font>
    <font>
      <b/>
      <sz val="11"/>
      <color rgb="FF000000"/>
      <name val="Calibri"/>
    </font>
    <font>
      <b/>
      <sz val="14"/>
      <color rgb="FF000000"/>
      <name val="Calibri"/>
    </font>
    <font>
      <sz val="14"/>
      <color rgb="FF000000"/>
      <name val="Calibri"/>
    </font>
    <font>
      <sz val="11"/>
      <color rgb="FF212529"/>
      <name val="Arial"/>
    </font>
  </fonts>
  <fills count="23">
    <fill>
      <patternFill patternType="none"/>
    </fill>
    <fill>
      <patternFill patternType="gray125"/>
    </fill>
    <fill>
      <patternFill patternType="solid">
        <fgColor theme="9" tint="0.79998168889431442"/>
        <bgColor indexed="64"/>
      </patternFill>
    </fill>
    <fill>
      <patternFill patternType="solid">
        <fgColor theme="6" tint="0.79998168889431442"/>
        <bgColor indexed="64"/>
      </patternFill>
    </fill>
    <fill>
      <patternFill patternType="solid">
        <fgColor rgb="FFFFFFFF"/>
        <bgColor rgb="FF000000"/>
      </patternFill>
    </fill>
    <fill>
      <patternFill patternType="solid">
        <fgColor rgb="FFDAEEF3"/>
        <bgColor rgb="FF000000"/>
      </patternFill>
    </fill>
    <fill>
      <patternFill patternType="solid">
        <fgColor theme="9" tint="0.79998168889431442"/>
        <bgColor rgb="FF000000"/>
      </patternFill>
    </fill>
    <fill>
      <patternFill patternType="solid">
        <fgColor theme="1" tint="0.499984740745262"/>
        <bgColor indexed="64"/>
      </patternFill>
    </fill>
    <fill>
      <patternFill patternType="solid">
        <fgColor theme="6" tint="0.79998168889431442"/>
        <bgColor rgb="FF000000"/>
      </patternFill>
    </fill>
    <fill>
      <patternFill patternType="solid">
        <fgColor theme="1" tint="0.499984740745262"/>
        <bgColor rgb="FF000000"/>
      </patternFill>
    </fill>
    <fill>
      <patternFill patternType="solid">
        <fgColor rgb="FFFFFF00"/>
        <bgColor indexed="64"/>
      </patternFill>
    </fill>
    <fill>
      <patternFill patternType="solid">
        <fgColor rgb="FFFFC7CE"/>
        <bgColor indexed="64"/>
      </patternFill>
    </fill>
    <fill>
      <patternFill patternType="solid">
        <fgColor theme="0"/>
        <bgColor indexed="64"/>
      </patternFill>
    </fill>
    <fill>
      <patternFill patternType="solid">
        <fgColor theme="0"/>
        <bgColor rgb="FF000000"/>
      </patternFill>
    </fill>
    <fill>
      <patternFill patternType="solid">
        <fgColor theme="7" tint="0.79998168889431442"/>
        <bgColor indexed="64"/>
      </patternFill>
    </fill>
    <fill>
      <patternFill patternType="solid">
        <fgColor theme="7" tint="0.79998168889431442"/>
        <bgColor rgb="FF000000"/>
      </patternFill>
    </fill>
    <fill>
      <patternFill patternType="solid">
        <fgColor rgb="FFFEECF6"/>
        <bgColor rgb="FF000000"/>
      </patternFill>
    </fill>
    <fill>
      <patternFill patternType="solid">
        <fgColor rgb="FFFEECF6"/>
        <bgColor indexed="64"/>
      </patternFill>
    </fill>
    <fill>
      <patternFill patternType="solid">
        <fgColor theme="6" tint="0.59999389629810485"/>
        <bgColor indexed="64"/>
      </patternFill>
    </fill>
    <fill>
      <patternFill patternType="solid">
        <fgColor rgb="FFFFEB9C"/>
      </patternFill>
    </fill>
    <fill>
      <patternFill patternType="solid">
        <fgColor theme="8" tint="0.79998168889431442"/>
        <bgColor indexed="64"/>
      </patternFill>
    </fill>
    <fill>
      <patternFill patternType="solid">
        <fgColor theme="6" tint="0.39997558519241921"/>
        <bgColor rgb="FF000000"/>
      </patternFill>
    </fill>
    <fill>
      <patternFill patternType="solid">
        <fgColor rgb="FFFFFFFF"/>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medium">
        <color indexed="64"/>
      </top>
      <bottom style="medium">
        <color indexed="64"/>
      </bottom>
      <diagonal/>
    </border>
    <border>
      <left style="thin">
        <color rgb="FF000000"/>
      </left>
      <right/>
      <top style="thin">
        <color rgb="FF000000"/>
      </top>
      <bottom/>
      <diagonal/>
    </border>
    <border>
      <left style="thin">
        <color indexed="64"/>
      </left>
      <right/>
      <top style="medium">
        <color indexed="64"/>
      </top>
      <bottom style="medium">
        <color indexed="64"/>
      </bottom>
      <diagonal/>
    </border>
    <border>
      <left style="thin">
        <color rgb="FF000000"/>
      </left>
      <right style="thin">
        <color rgb="FF000000"/>
      </right>
      <top/>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bottom style="thin">
        <color indexed="64"/>
      </bottom>
      <diagonal/>
    </border>
    <border>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rgb="FF000000"/>
      </bottom>
      <diagonal/>
    </border>
    <border>
      <left style="thin">
        <color indexed="64"/>
      </left>
      <right style="thin">
        <color rgb="FF000000"/>
      </right>
      <top style="thin">
        <color indexed="64"/>
      </top>
      <bottom style="thin">
        <color rgb="FF000000"/>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rgb="FF000000"/>
      </right>
      <top style="thin">
        <color rgb="FF000000"/>
      </top>
      <bottom style="thin">
        <color rgb="FF000000"/>
      </bottom>
      <diagonal/>
    </border>
    <border>
      <left style="thin">
        <color indexed="64"/>
      </left>
      <right/>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style="thin">
        <color indexed="64"/>
      </right>
      <top style="thin">
        <color rgb="FF000000"/>
      </top>
      <bottom/>
      <diagonal/>
    </border>
    <border>
      <left style="thin">
        <color indexed="64"/>
      </left>
      <right/>
      <top style="thin">
        <color rgb="FF000000"/>
      </top>
      <bottom style="thin">
        <color rgb="FF000000"/>
      </bottom>
      <diagonal/>
    </border>
    <border>
      <left style="thin">
        <color indexed="64"/>
      </left>
      <right/>
      <top style="thin">
        <color rgb="FF000000"/>
      </top>
      <bottom/>
      <diagonal/>
    </border>
    <border>
      <left style="thin">
        <color rgb="FF000000"/>
      </left>
      <right style="thin">
        <color indexed="64"/>
      </right>
      <top/>
      <bottom style="thin">
        <color rgb="FF000000"/>
      </bottom>
      <diagonal/>
    </border>
    <border>
      <left style="thin">
        <color indexed="64"/>
      </left>
      <right/>
      <top/>
      <bottom/>
      <diagonal/>
    </border>
    <border>
      <left style="thin">
        <color indexed="64"/>
      </left>
      <right style="thin">
        <color rgb="FF000000"/>
      </right>
      <top/>
      <bottom style="thin">
        <color rgb="FF000000"/>
      </bottom>
      <diagonal/>
    </border>
    <border>
      <left/>
      <right style="thin">
        <color indexed="64"/>
      </right>
      <top/>
      <bottom style="thin">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style="thin">
        <color indexed="64"/>
      </top>
      <bottom/>
      <diagonal/>
    </border>
    <border>
      <left style="thin">
        <color indexed="64"/>
      </left>
      <right style="thin">
        <color rgb="FF000000"/>
      </right>
      <top style="thin">
        <color indexed="64"/>
      </top>
      <bottom/>
      <diagonal/>
    </border>
    <border>
      <left style="thin">
        <color rgb="FF000000"/>
      </left>
      <right style="thin">
        <color indexed="64"/>
      </right>
      <top style="thin">
        <color indexed="64"/>
      </top>
      <bottom/>
      <diagonal/>
    </border>
    <border>
      <left/>
      <right/>
      <top style="thin">
        <color rgb="FF000000"/>
      </top>
      <bottom style="thin">
        <color rgb="FF000000"/>
      </bottom>
      <diagonal/>
    </border>
    <border>
      <left/>
      <right/>
      <top style="thin">
        <color rgb="FF000000"/>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rgb="FF000000"/>
      </right>
      <top style="thin">
        <color rgb="FF000000"/>
      </top>
      <bottom style="thin">
        <color rgb="FF000000"/>
      </bottom>
      <diagonal/>
    </border>
  </borders>
  <cellStyleXfs count="26">
    <xf numFmtId="0" fontId="0" fillId="0" borderId="0"/>
    <xf numFmtId="44" fontId="1" fillId="0" borderId="0" applyFont="0" applyFill="0" applyBorder="0" applyAlignment="0" applyProtection="0"/>
    <xf numFmtId="9" fontId="1" fillId="0" borderId="0" applyFont="0" applyFill="0" applyBorder="0" applyAlignment="0" applyProtection="0"/>
    <xf numFmtId="44" fontId="3"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5" fillId="0" borderId="0" applyNumberFormat="0" applyFill="0" applyBorder="0" applyAlignment="0" applyProtection="0">
      <alignment vertical="top"/>
      <protection locked="0"/>
    </xf>
    <xf numFmtId="0" fontId="3" fillId="0" borderId="0" applyBorder="0"/>
    <xf numFmtId="0" fontId="4" fillId="0" borderId="0"/>
    <xf numFmtId="0" fontId="3" fillId="0" borderId="0" applyBorder="0"/>
    <xf numFmtId="0" fontId="3" fillId="0" borderId="0" applyBorder="0"/>
    <xf numFmtId="0" fontId="3" fillId="0" borderId="0" applyBorder="0"/>
    <xf numFmtId="0" fontId="3" fillId="0" borderId="0" applyBorder="0"/>
    <xf numFmtId="0" fontId="3" fillId="0" borderId="0" applyBorder="0"/>
    <xf numFmtId="9" fontId="4" fillId="0" borderId="0" applyFont="0" applyFill="0" applyBorder="0" applyAlignment="0" applyProtection="0"/>
    <xf numFmtId="9" fontId="3" fillId="0" borderId="0" applyFont="0" applyFill="0" applyBorder="0" applyAlignment="0" applyProtection="0"/>
    <xf numFmtId="0" fontId="6" fillId="0" borderId="0"/>
    <xf numFmtId="0" fontId="7" fillId="0" borderId="0"/>
    <xf numFmtId="44" fontId="7" fillId="0" borderId="0" applyFont="0" applyFill="0" applyBorder="0" applyAlignment="0" applyProtection="0"/>
    <xf numFmtId="43" fontId="4" fillId="0" borderId="0" applyFont="0" applyFill="0" applyBorder="0" applyAlignment="0" applyProtection="0"/>
    <xf numFmtId="0" fontId="8" fillId="0" borderId="0"/>
    <xf numFmtId="9" fontId="8" fillId="0" borderId="0" applyFont="0" applyFill="0" applyBorder="0" applyAlignment="0" applyProtection="0"/>
    <xf numFmtId="0" fontId="4" fillId="0" borderId="0"/>
    <xf numFmtId="0" fontId="9" fillId="0" borderId="0"/>
    <xf numFmtId="43" fontId="1" fillId="0" borderId="0" applyFont="0" applyFill="0" applyBorder="0" applyAlignment="0" applyProtection="0"/>
    <xf numFmtId="0" fontId="42" fillId="19" borderId="0" applyNumberFormat="0" applyBorder="0" applyAlignment="0" applyProtection="0"/>
  </cellStyleXfs>
  <cellXfs count="327">
    <xf numFmtId="0" fontId="0" fillId="0" borderId="0" xfId="0"/>
    <xf numFmtId="0" fontId="2" fillId="0" borderId="0" xfId="0" applyFont="1"/>
    <xf numFmtId="0" fontId="12" fillId="0" borderId="0" xfId="0" applyFont="1"/>
    <xf numFmtId="0" fontId="0" fillId="0" borderId="0" xfId="0" applyAlignment="1">
      <alignment wrapText="1"/>
    </xf>
    <xf numFmtId="0" fontId="13" fillId="0" borderId="0" xfId="0" applyFont="1"/>
    <xf numFmtId="1" fontId="23" fillId="2" borderId="12" xfId="0" applyNumberFormat="1" applyFont="1" applyFill="1" applyBorder="1" applyAlignment="1" applyProtection="1">
      <alignment horizontal="center"/>
      <protection locked="0"/>
    </xf>
    <xf numFmtId="0" fontId="23" fillId="2" borderId="33" xfId="0" applyFont="1" applyFill="1" applyBorder="1" applyAlignment="1" applyProtection="1">
      <alignment horizontal="left" wrapText="1"/>
      <protection locked="0"/>
    </xf>
    <xf numFmtId="44" fontId="23" fillId="2" borderId="13" xfId="0" applyNumberFormat="1" applyFont="1" applyFill="1" applyBorder="1" applyAlignment="1" applyProtection="1">
      <alignment horizontal="center"/>
      <protection locked="0"/>
    </xf>
    <xf numFmtId="2" fontId="23" fillId="2" borderId="12" xfId="0" applyNumberFormat="1" applyFont="1" applyFill="1" applyBorder="1" applyAlignment="1" applyProtection="1">
      <alignment horizontal="center"/>
      <protection locked="0"/>
    </xf>
    <xf numFmtId="44" fontId="23" fillId="2" borderId="16" xfId="0" applyNumberFormat="1" applyFont="1" applyFill="1" applyBorder="1" applyAlignment="1" applyProtection="1">
      <alignment horizontal="center"/>
      <protection locked="0"/>
    </xf>
    <xf numFmtId="0" fontId="23" fillId="2" borderId="40" xfId="0" applyFont="1" applyFill="1" applyBorder="1" applyAlignment="1" applyProtection="1">
      <alignment horizontal="left" wrapText="1"/>
      <protection locked="0"/>
    </xf>
    <xf numFmtId="44" fontId="23" fillId="2" borderId="12" xfId="0" applyNumberFormat="1" applyFont="1" applyFill="1" applyBorder="1" applyAlignment="1" applyProtection="1">
      <alignment horizontal="center"/>
      <protection locked="0"/>
    </xf>
    <xf numFmtId="2" fontId="23" fillId="2" borderId="11" xfId="0" applyNumberFormat="1" applyFont="1" applyFill="1" applyBorder="1" applyAlignment="1" applyProtection="1">
      <alignment horizontal="center"/>
      <protection locked="0"/>
    </xf>
    <xf numFmtId="2" fontId="23" fillId="2" borderId="14" xfId="0" applyNumberFormat="1" applyFont="1" applyFill="1" applyBorder="1" applyAlignment="1" applyProtection="1">
      <alignment horizontal="center"/>
      <protection locked="0"/>
    </xf>
    <xf numFmtId="44" fontId="23" fillId="2" borderId="9" xfId="0" applyNumberFormat="1" applyFont="1" applyFill="1" applyBorder="1" applyAlignment="1" applyProtection="1">
      <alignment horizontal="center"/>
      <protection locked="0"/>
    </xf>
    <xf numFmtId="0" fontId="23" fillId="2" borderId="43" xfId="0" applyFont="1" applyFill="1" applyBorder="1" applyAlignment="1" applyProtection="1">
      <alignment horizontal="left" wrapText="1"/>
      <protection locked="0"/>
    </xf>
    <xf numFmtId="44" fontId="23" fillId="2" borderId="14" xfId="0" applyNumberFormat="1" applyFont="1" applyFill="1" applyBorder="1" applyAlignment="1" applyProtection="1">
      <alignment horizontal="center"/>
      <protection locked="0"/>
    </xf>
    <xf numFmtId="2" fontId="23" fillId="3" borderId="12" xfId="0" applyNumberFormat="1" applyFont="1" applyFill="1" applyBorder="1" applyAlignment="1" applyProtection="1">
      <alignment horizontal="center"/>
      <protection locked="0"/>
    </xf>
    <xf numFmtId="0" fontId="23" fillId="3" borderId="33" xfId="0" applyFont="1" applyFill="1" applyBorder="1" applyAlignment="1" applyProtection="1">
      <alignment wrapText="1"/>
      <protection locked="0"/>
    </xf>
    <xf numFmtId="2" fontId="23" fillId="3" borderId="14" xfId="0" applyNumberFormat="1" applyFont="1" applyFill="1" applyBorder="1" applyAlignment="1" applyProtection="1">
      <alignment horizontal="center"/>
      <protection locked="0"/>
    </xf>
    <xf numFmtId="44" fontId="23" fillId="3" borderId="20" xfId="0" applyNumberFormat="1" applyFont="1" applyFill="1" applyBorder="1" applyAlignment="1" applyProtection="1">
      <alignment horizontal="center"/>
      <protection locked="0"/>
    </xf>
    <xf numFmtId="2" fontId="23" fillId="3" borderId="20" xfId="0" applyNumberFormat="1" applyFont="1" applyFill="1" applyBorder="1" applyAlignment="1" applyProtection="1">
      <alignment horizontal="center"/>
      <protection locked="0"/>
    </xf>
    <xf numFmtId="0" fontId="23" fillId="3" borderId="33" xfId="0" applyFont="1" applyFill="1" applyBorder="1" applyAlignment="1" applyProtection="1">
      <alignment horizontal="left" wrapText="1"/>
      <protection locked="0"/>
    </xf>
    <xf numFmtId="44" fontId="23" fillId="3" borderId="1" xfId="0" applyNumberFormat="1" applyFont="1" applyFill="1" applyBorder="1" applyAlignment="1" applyProtection="1">
      <alignment horizontal="center"/>
      <protection locked="0"/>
    </xf>
    <xf numFmtId="2" fontId="23" fillId="3" borderId="1" xfId="0" applyNumberFormat="1" applyFont="1" applyFill="1" applyBorder="1" applyAlignment="1" applyProtection="1">
      <alignment horizontal="center"/>
      <protection locked="0"/>
    </xf>
    <xf numFmtId="44" fontId="23" fillId="3" borderId="23" xfId="0" applyNumberFormat="1" applyFont="1" applyFill="1" applyBorder="1" applyAlignment="1" applyProtection="1">
      <alignment horizontal="center"/>
      <protection locked="0"/>
    </xf>
    <xf numFmtId="2" fontId="23" fillId="3" borderId="23" xfId="0" applyNumberFormat="1" applyFont="1" applyFill="1" applyBorder="1" applyAlignment="1" applyProtection="1">
      <alignment horizontal="center"/>
      <protection locked="0"/>
    </xf>
    <xf numFmtId="10" fontId="22" fillId="0" borderId="29" xfId="2" applyNumberFormat="1" applyFont="1" applyFill="1" applyBorder="1" applyAlignment="1" applyProtection="1">
      <alignment horizontal="center"/>
    </xf>
    <xf numFmtId="0" fontId="11" fillId="14" borderId="0" xfId="0" applyFont="1" applyFill="1"/>
    <xf numFmtId="0" fontId="36" fillId="0" borderId="0" xfId="0" applyFont="1" applyAlignment="1">
      <alignment horizontal="left" vertical="center"/>
    </xf>
    <xf numFmtId="2" fontId="23" fillId="17" borderId="12" xfId="0" applyNumberFormat="1" applyFont="1" applyFill="1" applyBorder="1" applyAlignment="1" applyProtection="1">
      <alignment horizontal="center"/>
      <protection locked="0"/>
    </xf>
    <xf numFmtId="2" fontId="23" fillId="17" borderId="14" xfId="0" applyNumberFormat="1" applyFont="1" applyFill="1" applyBorder="1" applyAlignment="1" applyProtection="1">
      <alignment horizontal="center"/>
      <protection locked="0"/>
    </xf>
    <xf numFmtId="0" fontId="23" fillId="17" borderId="33" xfId="0" applyFont="1" applyFill="1" applyBorder="1" applyAlignment="1" applyProtection="1">
      <alignment wrapText="1"/>
      <protection locked="0"/>
    </xf>
    <xf numFmtId="44" fontId="23" fillId="17" borderId="20" xfId="0" applyNumberFormat="1" applyFont="1" applyFill="1" applyBorder="1" applyAlignment="1" applyProtection="1">
      <alignment horizontal="center"/>
      <protection locked="0"/>
    </xf>
    <xf numFmtId="2" fontId="23" fillId="17" borderId="20" xfId="0" applyNumberFormat="1" applyFont="1" applyFill="1" applyBorder="1" applyAlignment="1" applyProtection="1">
      <alignment horizontal="center"/>
      <protection locked="0"/>
    </xf>
    <xf numFmtId="44" fontId="23" fillId="17" borderId="1" xfId="0" applyNumberFormat="1" applyFont="1" applyFill="1" applyBorder="1" applyAlignment="1" applyProtection="1">
      <alignment horizontal="center"/>
      <protection locked="0"/>
    </xf>
    <xf numFmtId="2" fontId="23" fillId="17" borderId="1" xfId="0" applyNumberFormat="1" applyFont="1" applyFill="1" applyBorder="1" applyAlignment="1" applyProtection="1">
      <alignment horizontal="center"/>
      <protection locked="0"/>
    </xf>
    <xf numFmtId="0" fontId="23" fillId="17" borderId="33" xfId="0" applyFont="1" applyFill="1" applyBorder="1" applyAlignment="1" applyProtection="1">
      <alignment horizontal="left" wrapText="1"/>
      <protection locked="0"/>
    </xf>
    <xf numFmtId="44" fontId="23" fillId="17" borderId="23" xfId="0" applyNumberFormat="1" applyFont="1" applyFill="1" applyBorder="1" applyAlignment="1" applyProtection="1">
      <alignment horizontal="center"/>
      <protection locked="0"/>
    </xf>
    <xf numFmtId="2" fontId="23" fillId="17" borderId="23" xfId="0" applyNumberFormat="1" applyFont="1" applyFill="1" applyBorder="1" applyAlignment="1" applyProtection="1">
      <alignment horizontal="center"/>
      <protection locked="0"/>
    </xf>
    <xf numFmtId="0" fontId="22" fillId="9" borderId="0" xfId="0" applyFont="1" applyFill="1" applyAlignment="1" applyProtection="1">
      <alignment wrapText="1"/>
      <protection hidden="1"/>
    </xf>
    <xf numFmtId="10" fontId="26" fillId="4" borderId="0" xfId="2" applyNumberFormat="1" applyFont="1" applyFill="1" applyAlignment="1" applyProtection="1">
      <alignment wrapText="1"/>
    </xf>
    <xf numFmtId="0" fontId="23" fillId="2" borderId="31" xfId="0" applyFont="1" applyFill="1" applyBorder="1" applyAlignment="1" applyProtection="1">
      <alignment horizontal="left" wrapText="1"/>
      <protection locked="0"/>
    </xf>
    <xf numFmtId="0" fontId="23" fillId="6" borderId="32" xfId="0" applyFont="1" applyFill="1" applyBorder="1" applyAlignment="1" applyProtection="1">
      <alignment wrapText="1"/>
      <protection locked="0"/>
    </xf>
    <xf numFmtId="0" fontId="23" fillId="6" borderId="41" xfId="0" applyFont="1" applyFill="1" applyBorder="1" applyAlignment="1" applyProtection="1">
      <alignment wrapText="1"/>
      <protection locked="0"/>
    </xf>
    <xf numFmtId="0" fontId="23" fillId="6" borderId="31" xfId="0" applyFont="1" applyFill="1" applyBorder="1" applyAlignment="1" applyProtection="1">
      <alignment wrapText="1"/>
      <protection locked="0"/>
    </xf>
    <xf numFmtId="0" fontId="23" fillId="6" borderId="34" xfId="0" applyFont="1" applyFill="1" applyBorder="1" applyAlignment="1" applyProtection="1">
      <alignment wrapText="1"/>
      <protection locked="0"/>
    </xf>
    <xf numFmtId="0" fontId="23" fillId="3" borderId="31" xfId="0" applyFont="1" applyFill="1" applyBorder="1" applyAlignment="1" applyProtection="1">
      <alignment horizontal="left" wrapText="1"/>
      <protection locked="0"/>
    </xf>
    <xf numFmtId="0" fontId="23" fillId="8" borderId="32" xfId="0" applyFont="1" applyFill="1" applyBorder="1" applyAlignment="1" applyProtection="1">
      <alignment wrapText="1"/>
      <protection locked="0"/>
    </xf>
    <xf numFmtId="0" fontId="23" fillId="17" borderId="31" xfId="0" applyFont="1" applyFill="1" applyBorder="1" applyAlignment="1" applyProtection="1">
      <alignment horizontal="left" wrapText="1"/>
      <protection locked="0"/>
    </xf>
    <xf numFmtId="0" fontId="23" fillId="16" borderId="32" xfId="0" applyFont="1" applyFill="1" applyBorder="1" applyAlignment="1" applyProtection="1">
      <alignment wrapText="1"/>
      <protection locked="0"/>
    </xf>
    <xf numFmtId="0" fontId="40" fillId="0" borderId="0" xfId="0" applyFont="1" applyAlignment="1">
      <alignment horizontal="left" vertical="center" wrapText="1"/>
    </xf>
    <xf numFmtId="0" fontId="36" fillId="0" borderId="0" xfId="0" applyFont="1"/>
    <xf numFmtId="2" fontId="23" fillId="2" borderId="18" xfId="0" applyNumberFormat="1" applyFont="1" applyFill="1" applyBorder="1" applyAlignment="1" applyProtection="1">
      <alignment horizontal="center"/>
      <protection locked="0"/>
    </xf>
    <xf numFmtId="44" fontId="23" fillId="2" borderId="11" xfId="0" applyNumberFormat="1" applyFont="1" applyFill="1" applyBorder="1" applyAlignment="1" applyProtection="1">
      <alignment horizontal="center"/>
      <protection locked="0"/>
    </xf>
    <xf numFmtId="0" fontId="23" fillId="3" borderId="40" xfId="0" applyFont="1" applyFill="1" applyBorder="1" applyAlignment="1" applyProtection="1">
      <alignment wrapText="1"/>
      <protection locked="0"/>
    </xf>
    <xf numFmtId="0" fontId="23" fillId="17" borderId="40" xfId="0" applyFont="1" applyFill="1" applyBorder="1" applyAlignment="1" applyProtection="1">
      <alignment wrapText="1"/>
      <protection locked="0"/>
    </xf>
    <xf numFmtId="44" fontId="26" fillId="2" borderId="3" xfId="3" applyFont="1" applyFill="1" applyBorder="1" applyAlignment="1" applyProtection="1"/>
    <xf numFmtId="10" fontId="22" fillId="21" borderId="4" xfId="0" applyNumberFormat="1" applyFont="1" applyFill="1" applyBorder="1" applyProtection="1">
      <protection locked="0"/>
    </xf>
    <xf numFmtId="44" fontId="26" fillId="12" borderId="20" xfId="3" applyFont="1" applyFill="1" applyBorder="1" applyAlignment="1" applyProtection="1">
      <protection hidden="1"/>
    </xf>
    <xf numFmtId="44" fontId="26" fillId="12" borderId="20" xfId="3" applyFont="1" applyFill="1" applyBorder="1" applyAlignment="1" applyProtection="1"/>
    <xf numFmtId="10" fontId="22" fillId="18" borderId="14" xfId="0" applyNumberFormat="1" applyFont="1" applyFill="1" applyBorder="1" applyAlignment="1" applyProtection="1">
      <alignment horizontal="center"/>
      <protection locked="0"/>
    </xf>
    <xf numFmtId="0" fontId="23" fillId="17" borderId="43" xfId="0" applyFont="1" applyFill="1" applyBorder="1" applyAlignment="1" applyProtection="1">
      <alignment horizontal="left" wrapText="1"/>
      <protection locked="0"/>
    </xf>
    <xf numFmtId="44" fontId="23" fillId="17" borderId="12" xfId="1" applyFont="1" applyFill="1" applyBorder="1" applyAlignment="1" applyProtection="1">
      <alignment horizontal="center"/>
      <protection locked="0"/>
    </xf>
    <xf numFmtId="10" fontId="32" fillId="4" borderId="0" xfId="2" applyNumberFormat="1" applyFont="1" applyFill="1" applyAlignment="1" applyProtection="1">
      <alignment wrapText="1"/>
    </xf>
    <xf numFmtId="0" fontId="0" fillId="0" borderId="0" xfId="0" quotePrefix="1"/>
    <xf numFmtId="0" fontId="47" fillId="0" borderId="0" xfId="0" applyFont="1"/>
    <xf numFmtId="0" fontId="22" fillId="4" borderId="1" xfId="0" applyFont="1" applyFill="1" applyBorder="1" applyAlignment="1">
      <alignment horizontal="left" wrapText="1"/>
    </xf>
    <xf numFmtId="0" fontId="23" fillId="0" borderId="0" xfId="0" applyFont="1" applyAlignment="1">
      <alignment wrapText="1"/>
    </xf>
    <xf numFmtId="0" fontId="25" fillId="0" borderId="0" xfId="0" applyFont="1" applyAlignment="1">
      <alignment horizontal="center"/>
    </xf>
    <xf numFmtId="0" fontId="25" fillId="0" borderId="0" xfId="0" applyFont="1"/>
    <xf numFmtId="0" fontId="52" fillId="4" borderId="20" xfId="0" applyFont="1" applyFill="1" applyBorder="1" applyAlignment="1">
      <alignment horizontal="left" wrapText="1"/>
    </xf>
    <xf numFmtId="0" fontId="23" fillId="0" borderId="0" xfId="0" applyFont="1"/>
    <xf numFmtId="0" fontId="22" fillId="4" borderId="2" xfId="0" applyFont="1" applyFill="1" applyBorder="1" applyAlignment="1">
      <alignment horizontal="right" wrapText="1"/>
    </xf>
    <xf numFmtId="0" fontId="23" fillId="0" borderId="0" xfId="0" applyFont="1" applyAlignment="1">
      <alignment horizontal="left"/>
    </xf>
    <xf numFmtId="0" fontId="46" fillId="6" borderId="44" xfId="0" applyFont="1" applyFill="1" applyBorder="1" applyAlignment="1">
      <alignment horizontal="left" wrapText="1"/>
    </xf>
    <xf numFmtId="0" fontId="22" fillId="6" borderId="0" xfId="0" applyFont="1" applyFill="1" applyAlignment="1">
      <alignment horizontal="left"/>
    </xf>
    <xf numFmtId="0" fontId="22" fillId="6" borderId="0" xfId="0" applyFont="1" applyFill="1" applyAlignment="1">
      <alignment horizontal="center"/>
    </xf>
    <xf numFmtId="0" fontId="22" fillId="6" borderId="28" xfId="0" applyFont="1" applyFill="1" applyBorder="1" applyAlignment="1">
      <alignment wrapText="1"/>
    </xf>
    <xf numFmtId="0" fontId="26" fillId="0" borderId="0" xfId="0" applyFont="1"/>
    <xf numFmtId="0" fontId="22" fillId="13" borderId="53" xfId="0" applyFont="1" applyFill="1" applyBorder="1" applyAlignment="1">
      <alignment horizontal="left" wrapText="1"/>
    </xf>
    <xf numFmtId="0" fontId="22" fillId="13" borderId="52" xfId="0" applyFont="1" applyFill="1" applyBorder="1" applyAlignment="1">
      <alignment horizontal="center" wrapText="1"/>
    </xf>
    <xf numFmtId="0" fontId="22" fillId="13" borderId="52" xfId="0" applyFont="1" applyFill="1" applyBorder="1" applyAlignment="1">
      <alignment horizontal="center"/>
    </xf>
    <xf numFmtId="0" fontId="22" fillId="13" borderId="54" xfId="0" applyFont="1" applyFill="1" applyBorder="1" applyAlignment="1">
      <alignment wrapText="1"/>
    </xf>
    <xf numFmtId="0" fontId="25" fillId="7" borderId="2" xfId="0" applyFont="1" applyFill="1" applyBorder="1" applyAlignment="1">
      <alignment horizontal="center"/>
    </xf>
    <xf numFmtId="0" fontId="29" fillId="7" borderId="47" xfId="0" applyFont="1" applyFill="1" applyBorder="1" applyAlignment="1">
      <alignment wrapText="1"/>
    </xf>
    <xf numFmtId="0" fontId="29" fillId="7" borderId="48" xfId="0" applyFont="1" applyFill="1" applyBorder="1" applyAlignment="1">
      <alignment wrapText="1"/>
    </xf>
    <xf numFmtId="0" fontId="29" fillId="12" borderId="1" xfId="0" applyFont="1" applyFill="1" applyBorder="1" applyAlignment="1">
      <alignment wrapText="1"/>
    </xf>
    <xf numFmtId="0" fontId="25" fillId="0" borderId="0" xfId="0" applyFont="1" applyAlignment="1">
      <alignment horizontal="left"/>
    </xf>
    <xf numFmtId="0" fontId="44" fillId="0" borderId="45" xfId="0" applyFont="1" applyBorder="1" applyAlignment="1">
      <alignment horizontal="left" wrapText="1"/>
    </xf>
    <xf numFmtId="44" fontId="45" fillId="0" borderId="11" xfId="0" applyNumberFormat="1" applyFont="1" applyBorder="1" applyAlignment="1">
      <alignment horizontal="center"/>
    </xf>
    <xf numFmtId="1" fontId="45" fillId="0" borderId="11" xfId="0" applyNumberFormat="1" applyFont="1" applyBorder="1" applyAlignment="1">
      <alignment horizontal="center"/>
    </xf>
    <xf numFmtId="44" fontId="45" fillId="0" borderId="11" xfId="0" applyNumberFormat="1" applyFont="1" applyBorder="1" applyAlignment="1">
      <alignment horizontal="right"/>
    </xf>
    <xf numFmtId="0" fontId="45" fillId="0" borderId="43" xfId="0" applyFont="1" applyBorder="1" applyAlignment="1">
      <alignment wrapText="1"/>
    </xf>
    <xf numFmtId="44" fontId="23" fillId="0" borderId="12" xfId="0" applyNumberFormat="1" applyFont="1" applyBorder="1" applyAlignment="1">
      <alignment horizontal="right"/>
    </xf>
    <xf numFmtId="43" fontId="26" fillId="0" borderId="0" xfId="24" applyFont="1" applyAlignment="1" applyProtection="1"/>
    <xf numFmtId="44" fontId="26" fillId="0" borderId="0" xfId="1" applyFont="1" applyAlignment="1" applyProtection="1"/>
    <xf numFmtId="44" fontId="22" fillId="5" borderId="19" xfId="0" applyNumberFormat="1" applyFont="1" applyFill="1" applyBorder="1" applyAlignment="1">
      <alignment horizontal="right"/>
    </xf>
    <xf numFmtId="0" fontId="27" fillId="2" borderId="34" xfId="0" applyFont="1" applyFill="1" applyBorder="1" applyAlignment="1">
      <alignment horizontal="left" wrapText="1"/>
    </xf>
    <xf numFmtId="0" fontId="23" fillId="7" borderId="0" xfId="0" applyFont="1" applyFill="1" applyAlignment="1">
      <alignment horizontal="center"/>
    </xf>
    <xf numFmtId="44" fontId="23" fillId="0" borderId="14" xfId="0" applyNumberFormat="1" applyFont="1" applyBorder="1" applyAlignment="1">
      <alignment horizontal="right"/>
    </xf>
    <xf numFmtId="0" fontId="23" fillId="7" borderId="35" xfId="0" applyFont="1" applyFill="1" applyBorder="1" applyAlignment="1">
      <alignment wrapText="1"/>
    </xf>
    <xf numFmtId="0" fontId="23" fillId="4" borderId="36" xfId="0" applyFont="1" applyFill="1" applyBorder="1" applyAlignment="1">
      <alignment wrapText="1"/>
    </xf>
    <xf numFmtId="0" fontId="23" fillId="4" borderId="3" xfId="0" applyFont="1" applyFill="1" applyBorder="1" applyAlignment="1">
      <alignment horizontal="left" wrapText="1"/>
    </xf>
    <xf numFmtId="0" fontId="23" fillId="4" borderId="29" xfId="0" applyFont="1" applyFill="1" applyBorder="1" applyAlignment="1">
      <alignment horizontal="center"/>
    </xf>
    <xf numFmtId="0" fontId="22" fillId="0" borderId="30" xfId="0" applyFont="1" applyBorder="1" applyAlignment="1">
      <alignment wrapText="1"/>
    </xf>
    <xf numFmtId="0" fontId="46" fillId="6" borderId="37" xfId="0" applyFont="1" applyFill="1" applyBorder="1" applyAlignment="1">
      <alignment horizontal="left" wrapText="1"/>
    </xf>
    <xf numFmtId="0" fontId="22" fillId="6" borderId="38" xfId="0" applyFont="1" applyFill="1" applyBorder="1" applyAlignment="1">
      <alignment horizontal="center"/>
    </xf>
    <xf numFmtId="0" fontId="22" fillId="6" borderId="26" xfId="0" applyFont="1" applyFill="1" applyBorder="1" applyAlignment="1">
      <alignment horizontal="center"/>
    </xf>
    <xf numFmtId="0" fontId="22" fillId="6" borderId="39" xfId="0" applyFont="1" applyFill="1" applyBorder="1" applyAlignment="1">
      <alignment wrapText="1"/>
    </xf>
    <xf numFmtId="0" fontId="22" fillId="4" borderId="32" xfId="0" applyFont="1" applyFill="1" applyBorder="1" applyAlignment="1">
      <alignment horizontal="left" wrapText="1"/>
    </xf>
    <xf numFmtId="0" fontId="22" fillId="4" borderId="12" xfId="0" applyFont="1" applyFill="1" applyBorder="1" applyAlignment="1">
      <alignment horizontal="center" wrapText="1"/>
    </xf>
    <xf numFmtId="0" fontId="22" fillId="4" borderId="14" xfId="0" applyFont="1" applyFill="1" applyBorder="1" applyAlignment="1">
      <alignment horizontal="center" wrapText="1"/>
    </xf>
    <xf numFmtId="0" fontId="22" fillId="4" borderId="33" xfId="0" applyFont="1" applyFill="1" applyBorder="1" applyAlignment="1">
      <alignment wrapText="1"/>
    </xf>
    <xf numFmtId="0" fontId="23" fillId="6" borderId="31" xfId="0" applyFont="1" applyFill="1" applyBorder="1" applyAlignment="1">
      <alignment wrapText="1"/>
    </xf>
    <xf numFmtId="0" fontId="23" fillId="6" borderId="41" xfId="0" applyFont="1" applyFill="1" applyBorder="1" applyAlignment="1">
      <alignment wrapText="1"/>
    </xf>
    <xf numFmtId="0" fontId="23" fillId="6" borderId="42" xfId="0" applyFont="1" applyFill="1" applyBorder="1" applyAlignment="1">
      <alignment wrapText="1"/>
    </xf>
    <xf numFmtId="0" fontId="22" fillId="6" borderId="41" xfId="0" applyFont="1" applyFill="1" applyBorder="1" applyAlignment="1">
      <alignment wrapText="1"/>
    </xf>
    <xf numFmtId="0" fontId="22" fillId="9" borderId="0" xfId="0" applyFont="1" applyFill="1" applyAlignment="1">
      <alignment wrapText="1"/>
    </xf>
    <xf numFmtId="0" fontId="23" fillId="7" borderId="0" xfId="0" applyFont="1" applyFill="1" applyAlignment="1">
      <alignment wrapText="1"/>
    </xf>
    <xf numFmtId="44" fontId="22" fillId="5" borderId="4" xfId="0" applyNumberFormat="1" applyFont="1" applyFill="1" applyBorder="1" applyAlignment="1">
      <alignment horizontal="center"/>
    </xf>
    <xf numFmtId="0" fontId="39" fillId="0" borderId="28" xfId="0" applyFont="1" applyBorder="1" applyAlignment="1">
      <alignment wrapText="1"/>
    </xf>
    <xf numFmtId="0" fontId="23" fillId="4" borderId="17" xfId="0" applyFont="1" applyFill="1" applyBorder="1" applyAlignment="1">
      <alignment wrapText="1"/>
    </xf>
    <xf numFmtId="0" fontId="23" fillId="4" borderId="0" xfId="0" applyFont="1" applyFill="1" applyAlignment="1">
      <alignment wrapText="1"/>
    </xf>
    <xf numFmtId="0" fontId="23" fillId="4" borderId="28" xfId="0" applyFont="1" applyFill="1" applyBorder="1" applyAlignment="1">
      <alignment wrapText="1"/>
    </xf>
    <xf numFmtId="0" fontId="22" fillId="5" borderId="7" xfId="0" applyFont="1" applyFill="1" applyBorder="1" applyAlignment="1">
      <alignment wrapText="1"/>
    </xf>
    <xf numFmtId="10" fontId="22" fillId="21" borderId="4" xfId="0" applyNumberFormat="1" applyFont="1" applyFill="1" applyBorder="1"/>
    <xf numFmtId="0" fontId="22" fillId="9" borderId="15" xfId="0" applyFont="1" applyFill="1" applyBorder="1"/>
    <xf numFmtId="0" fontId="22" fillId="9" borderId="22" xfId="0" applyFont="1" applyFill="1" applyBorder="1"/>
    <xf numFmtId="44" fontId="22" fillId="5" borderId="7" xfId="0" applyNumberFormat="1" applyFont="1" applyFill="1" applyBorder="1" applyAlignment="1">
      <alignment horizontal="center"/>
    </xf>
    <xf numFmtId="0" fontId="23" fillId="4" borderId="1" xfId="0" applyFont="1" applyFill="1" applyBorder="1" applyAlignment="1">
      <alignment wrapText="1"/>
    </xf>
    <xf numFmtId="0" fontId="23" fillId="4" borderId="50" xfId="0" applyFont="1" applyFill="1" applyBorder="1" applyAlignment="1">
      <alignment wrapText="1"/>
    </xf>
    <xf numFmtId="0" fontId="35" fillId="4" borderId="3" xfId="0" applyFont="1" applyFill="1" applyBorder="1" applyAlignment="1">
      <alignment wrapText="1"/>
    </xf>
    <xf numFmtId="0" fontId="22" fillId="4" borderId="25" xfId="0" applyFont="1" applyFill="1" applyBorder="1" applyAlignment="1">
      <alignment horizontal="right" wrapText="1"/>
    </xf>
    <xf numFmtId="49" fontId="22" fillId="14" borderId="47" xfId="0" applyNumberFormat="1" applyFont="1" applyFill="1" applyBorder="1"/>
    <xf numFmtId="0" fontId="23" fillId="14" borderId="47" xfId="0" applyFont="1" applyFill="1" applyBorder="1"/>
    <xf numFmtId="0" fontId="23" fillId="14" borderId="47" xfId="0" applyFont="1" applyFill="1" applyBorder="1" applyAlignment="1">
      <alignment horizontal="center"/>
    </xf>
    <xf numFmtId="0" fontId="24" fillId="4" borderId="23" xfId="0" applyFont="1" applyFill="1" applyBorder="1" applyAlignment="1">
      <alignment horizontal="right" wrapText="1"/>
    </xf>
    <xf numFmtId="0" fontId="22" fillId="4" borderId="20" xfId="0" applyFont="1" applyFill="1" applyBorder="1" applyAlignment="1">
      <alignment horizontal="right" wrapText="1"/>
    </xf>
    <xf numFmtId="0" fontId="22" fillId="0" borderId="1" xfId="0" applyFont="1" applyBorder="1"/>
    <xf numFmtId="0" fontId="23" fillId="12" borderId="47" xfId="0" applyFont="1" applyFill="1" applyBorder="1"/>
    <xf numFmtId="0" fontId="23" fillId="13" borderId="48" xfId="0" applyFont="1" applyFill="1" applyBorder="1" applyAlignment="1">
      <alignment horizontal="center"/>
    </xf>
    <xf numFmtId="0" fontId="23" fillId="4" borderId="3" xfId="0" applyFont="1" applyFill="1" applyBorder="1" applyAlignment="1">
      <alignment wrapText="1"/>
    </xf>
    <xf numFmtId="0" fontId="23" fillId="4" borderId="29" xfId="0" applyFont="1" applyFill="1" applyBorder="1" applyAlignment="1">
      <alignment wrapText="1"/>
    </xf>
    <xf numFmtId="0" fontId="23" fillId="4" borderId="30" xfId="0" applyFont="1" applyFill="1" applyBorder="1" applyAlignment="1">
      <alignment wrapText="1"/>
    </xf>
    <xf numFmtId="0" fontId="46" fillId="8" borderId="32" xfId="0" applyFont="1" applyFill="1" applyBorder="1" applyAlignment="1">
      <alignment horizontal="left" wrapText="1"/>
    </xf>
    <xf numFmtId="0" fontId="22" fillId="8" borderId="10" xfId="0" applyFont="1" applyFill="1" applyBorder="1" applyAlignment="1">
      <alignment horizontal="left"/>
    </xf>
    <xf numFmtId="0" fontId="22" fillId="8" borderId="10" xfId="0" applyFont="1" applyFill="1" applyBorder="1" applyAlignment="1">
      <alignment horizontal="center"/>
    </xf>
    <xf numFmtId="0" fontId="22" fillId="8" borderId="46" xfId="0" applyFont="1" applyFill="1" applyBorder="1" applyAlignment="1">
      <alignment wrapText="1"/>
    </xf>
    <xf numFmtId="0" fontId="22" fillId="4" borderId="31" xfId="0" applyFont="1" applyFill="1" applyBorder="1" applyAlignment="1">
      <alignment horizontal="left" wrapText="1"/>
    </xf>
    <xf numFmtId="44" fontId="22" fillId="13" borderId="12" xfId="0" applyNumberFormat="1" applyFont="1" applyFill="1" applyBorder="1" applyAlignment="1">
      <alignment horizontal="center"/>
    </xf>
    <xf numFmtId="44" fontId="23" fillId="12" borderId="12" xfId="0" applyNumberFormat="1" applyFont="1" applyFill="1" applyBorder="1" applyAlignment="1">
      <alignment horizontal="right"/>
    </xf>
    <xf numFmtId="44" fontId="22" fillId="5" borderId="4" xfId="0" applyNumberFormat="1" applyFont="1" applyFill="1" applyBorder="1" applyAlignment="1">
      <alignment horizontal="right"/>
    </xf>
    <xf numFmtId="0" fontId="28" fillId="3" borderId="34" xfId="0" applyFont="1" applyFill="1" applyBorder="1" applyAlignment="1">
      <alignment horizontal="left" wrapText="1"/>
    </xf>
    <xf numFmtId="9" fontId="22" fillId="18" borderId="18" xfId="2" applyFont="1" applyFill="1" applyBorder="1" applyAlignment="1" applyProtection="1">
      <alignment horizontal="center"/>
    </xf>
    <xf numFmtId="44" fontId="23" fillId="12" borderId="14" xfId="0" applyNumberFormat="1" applyFont="1" applyFill="1" applyBorder="1" applyAlignment="1">
      <alignment horizontal="right"/>
    </xf>
    <xf numFmtId="0" fontId="23" fillId="7" borderId="43" xfId="0" applyFont="1" applyFill="1" applyBorder="1" applyAlignment="1">
      <alignment wrapText="1"/>
    </xf>
    <xf numFmtId="0" fontId="23" fillId="4" borderId="49" xfId="0" applyFont="1" applyFill="1" applyBorder="1" applyAlignment="1">
      <alignment wrapText="1"/>
    </xf>
    <xf numFmtId="0" fontId="46" fillId="8" borderId="2" xfId="0" applyFont="1" applyFill="1" applyBorder="1" applyAlignment="1">
      <alignment horizontal="left" wrapText="1"/>
    </xf>
    <xf numFmtId="0" fontId="22" fillId="8" borderId="47" xfId="0" applyFont="1" applyFill="1" applyBorder="1" applyAlignment="1">
      <alignment horizontal="center"/>
    </xf>
    <xf numFmtId="0" fontId="22" fillId="8" borderId="48" xfId="0" applyFont="1" applyFill="1" applyBorder="1" applyAlignment="1">
      <alignment wrapText="1"/>
    </xf>
    <xf numFmtId="0" fontId="22" fillId="4" borderId="11" xfId="0" applyFont="1" applyFill="1" applyBorder="1" applyAlignment="1">
      <alignment horizontal="center" wrapText="1"/>
    </xf>
    <xf numFmtId="0" fontId="23" fillId="7" borderId="0" xfId="0" applyFont="1" applyFill="1" applyAlignment="1">
      <alignment horizontal="center" wrapText="1"/>
    </xf>
    <xf numFmtId="0" fontId="22" fillId="4" borderId="46" xfId="0" applyFont="1" applyFill="1" applyBorder="1" applyAlignment="1">
      <alignment wrapText="1"/>
    </xf>
    <xf numFmtId="0" fontId="25" fillId="0" borderId="0" xfId="0" applyFont="1" applyAlignment="1">
      <alignment horizontal="center" wrapText="1"/>
    </xf>
    <xf numFmtId="0" fontId="25" fillId="0" borderId="0" xfId="0" applyFont="1" applyAlignment="1">
      <alignment wrapText="1"/>
    </xf>
    <xf numFmtId="0" fontId="23" fillId="8" borderId="41" xfId="0" applyFont="1" applyFill="1" applyBorder="1" applyAlignment="1">
      <alignment wrapText="1"/>
    </xf>
    <xf numFmtId="3" fontId="25" fillId="0" borderId="0" xfId="0" applyNumberFormat="1" applyFont="1" applyAlignment="1">
      <alignment horizontal="center"/>
    </xf>
    <xf numFmtId="4" fontId="25" fillId="0" borderId="0" xfId="0" applyNumberFormat="1" applyFont="1" applyAlignment="1">
      <alignment horizontal="center"/>
    </xf>
    <xf numFmtId="8" fontId="23" fillId="0" borderId="0" xfId="0" applyNumberFormat="1" applyFont="1" applyAlignment="1">
      <alignment wrapText="1"/>
    </xf>
    <xf numFmtId="0" fontId="23" fillId="8" borderId="42" xfId="0" applyFont="1" applyFill="1" applyBorder="1" applyAlignment="1">
      <alignment wrapText="1"/>
    </xf>
    <xf numFmtId="0" fontId="22" fillId="8" borderId="1" xfId="0" applyFont="1" applyFill="1" applyBorder="1" applyAlignment="1">
      <alignment wrapText="1"/>
    </xf>
    <xf numFmtId="44" fontId="22" fillId="5" borderId="21" xfId="0" applyNumberFormat="1" applyFont="1" applyFill="1" applyBorder="1" applyAlignment="1">
      <alignment horizontal="center"/>
    </xf>
    <xf numFmtId="0" fontId="23" fillId="4" borderId="44" xfId="0" applyFont="1" applyFill="1" applyBorder="1" applyAlignment="1">
      <alignment wrapText="1"/>
    </xf>
    <xf numFmtId="0" fontId="22" fillId="4" borderId="28" xfId="0" applyFont="1" applyFill="1" applyBorder="1" applyAlignment="1">
      <alignment wrapText="1"/>
    </xf>
    <xf numFmtId="0" fontId="22" fillId="14" borderId="47" xfId="0" applyFont="1" applyFill="1" applyBorder="1"/>
    <xf numFmtId="0" fontId="37" fillId="4" borderId="23" xfId="0" applyFont="1" applyFill="1" applyBorder="1" applyAlignment="1">
      <alignment horizontal="right" wrapText="1"/>
    </xf>
    <xf numFmtId="0" fontId="22" fillId="0" borderId="2" xfId="0" applyFont="1" applyBorder="1"/>
    <xf numFmtId="0" fontId="23" fillId="4" borderId="29" xfId="0" applyFont="1" applyFill="1" applyBorder="1"/>
    <xf numFmtId="0" fontId="22" fillId="16" borderId="32" xfId="0" applyFont="1" applyFill="1" applyBorder="1" applyAlignment="1">
      <alignment horizontal="left" wrapText="1"/>
    </xf>
    <xf numFmtId="0" fontId="22" fillId="16" borderId="10" xfId="0" applyFont="1" applyFill="1" applyBorder="1" applyAlignment="1">
      <alignment horizontal="left"/>
    </xf>
    <xf numFmtId="0" fontId="22" fillId="16" borderId="10" xfId="0" applyFont="1" applyFill="1" applyBorder="1" applyAlignment="1">
      <alignment horizontal="center"/>
    </xf>
    <xf numFmtId="0" fontId="22" fillId="16" borderId="46" xfId="0" applyFont="1" applyFill="1" applyBorder="1" applyAlignment="1">
      <alignment wrapText="1"/>
    </xf>
    <xf numFmtId="44" fontId="22" fillId="4" borderId="12" xfId="0" applyNumberFormat="1" applyFont="1" applyFill="1" applyBorder="1" applyAlignment="1">
      <alignment horizontal="center"/>
    </xf>
    <xf numFmtId="44" fontId="22" fillId="13" borderId="7" xfId="0" applyNumberFormat="1" applyFont="1" applyFill="1" applyBorder="1" applyAlignment="1">
      <alignment horizontal="right"/>
    </xf>
    <xf numFmtId="0" fontId="23" fillId="7" borderId="23" xfId="0" applyFont="1" applyFill="1" applyBorder="1" applyAlignment="1">
      <alignment wrapText="1"/>
    </xf>
    <xf numFmtId="0" fontId="28" fillId="17" borderId="34" xfId="0" applyFont="1" applyFill="1" applyBorder="1" applyAlignment="1">
      <alignment horizontal="left" wrapText="1"/>
    </xf>
    <xf numFmtId="10" fontId="22" fillId="18" borderId="18" xfId="0" applyNumberFormat="1" applyFont="1" applyFill="1" applyBorder="1" applyAlignment="1">
      <alignment horizontal="center"/>
    </xf>
    <xf numFmtId="44" fontId="23" fillId="12" borderId="16" xfId="0" applyNumberFormat="1" applyFont="1" applyFill="1" applyBorder="1" applyAlignment="1">
      <alignment horizontal="right"/>
    </xf>
    <xf numFmtId="0" fontId="23" fillId="7" borderId="20" xfId="0" applyFont="1" applyFill="1" applyBorder="1" applyAlignment="1">
      <alignment wrapText="1"/>
    </xf>
    <xf numFmtId="44" fontId="22" fillId="13" borderId="4" xfId="0" applyNumberFormat="1" applyFont="1" applyFill="1" applyBorder="1" applyAlignment="1">
      <alignment horizontal="right"/>
    </xf>
    <xf numFmtId="0" fontId="22" fillId="13" borderId="1" xfId="0" applyFont="1" applyFill="1" applyBorder="1" applyAlignment="1">
      <alignment horizontal="center" wrapText="1"/>
    </xf>
    <xf numFmtId="0" fontId="22" fillId="13" borderId="1" xfId="0" applyFont="1" applyFill="1" applyBorder="1" applyAlignment="1">
      <alignment wrapText="1"/>
    </xf>
    <xf numFmtId="0" fontId="23" fillId="16" borderId="32" xfId="0" applyFont="1" applyFill="1" applyBorder="1" applyAlignment="1">
      <alignment wrapText="1"/>
    </xf>
    <xf numFmtId="0" fontId="23" fillId="16" borderId="41" xfId="0" applyFont="1" applyFill="1" applyBorder="1" applyAlignment="1">
      <alignment wrapText="1"/>
    </xf>
    <xf numFmtId="0" fontId="23" fillId="16" borderId="42" xfId="0" applyFont="1" applyFill="1" applyBorder="1" applyAlignment="1">
      <alignment wrapText="1"/>
    </xf>
    <xf numFmtId="0" fontId="22" fillId="16" borderId="1" xfId="0" applyFont="1" applyFill="1" applyBorder="1" applyAlignment="1">
      <alignment wrapText="1"/>
    </xf>
    <xf numFmtId="9" fontId="22" fillId="21" borderId="4" xfId="2" applyFont="1" applyFill="1" applyBorder="1" applyAlignment="1" applyProtection="1"/>
    <xf numFmtId="9" fontId="23" fillId="4" borderId="0" xfId="2" applyFont="1" applyFill="1" applyAlignment="1" applyProtection="1">
      <alignment wrapText="1"/>
    </xf>
    <xf numFmtId="0" fontId="22" fillId="0" borderId="44" xfId="0" applyFont="1" applyBorder="1" applyAlignment="1">
      <alignment horizontal="right" wrapText="1"/>
    </xf>
    <xf numFmtId="0" fontId="22" fillId="0" borderId="0" xfId="0" applyFont="1" applyAlignment="1">
      <alignment horizontal="right"/>
    </xf>
    <xf numFmtId="44" fontId="22" fillId="0" borderId="0" xfId="0" applyNumberFormat="1" applyFont="1" applyAlignment="1">
      <alignment horizontal="right"/>
    </xf>
    <xf numFmtId="0" fontId="23" fillId="0" borderId="28" xfId="0" applyFont="1" applyBorder="1" applyAlignment="1">
      <alignment wrapText="1"/>
    </xf>
    <xf numFmtId="0" fontId="22" fillId="0" borderId="44" xfId="0" applyFont="1" applyBorder="1" applyAlignment="1">
      <alignment horizontal="right"/>
    </xf>
    <xf numFmtId="0" fontId="22" fillId="4" borderId="3" xfId="0" applyFont="1" applyFill="1" applyBorder="1" applyAlignment="1">
      <alignment horizontal="left" wrapText="1"/>
    </xf>
    <xf numFmtId="0" fontId="25" fillId="0" borderId="0" xfId="0" applyFont="1" applyAlignment="1">
      <alignment horizontal="left" wrapText="1"/>
    </xf>
    <xf numFmtId="0" fontId="22" fillId="0" borderId="0" xfId="0" applyFont="1"/>
    <xf numFmtId="0" fontId="23" fillId="0" borderId="0" xfId="0" applyFont="1" applyAlignment="1">
      <alignment horizontal="center"/>
    </xf>
    <xf numFmtId="0" fontId="22" fillId="15" borderId="32" xfId="0" applyFont="1" applyFill="1" applyBorder="1" applyAlignment="1">
      <alignment horizontal="left" wrapText="1"/>
    </xf>
    <xf numFmtId="0" fontId="22" fillId="15" borderId="10" xfId="0" applyFont="1" applyFill="1" applyBorder="1" applyAlignment="1">
      <alignment horizontal="left"/>
    </xf>
    <xf numFmtId="0" fontId="22" fillId="15" borderId="10" xfId="0" applyFont="1" applyFill="1" applyBorder="1" applyAlignment="1">
      <alignment horizontal="center"/>
    </xf>
    <xf numFmtId="0" fontId="22" fillId="15" borderId="46" xfId="0" applyFont="1" applyFill="1" applyBorder="1" applyAlignment="1">
      <alignment wrapText="1"/>
    </xf>
    <xf numFmtId="0" fontId="23" fillId="14" borderId="31" xfId="0" applyFont="1" applyFill="1" applyBorder="1" applyAlignment="1">
      <alignment horizontal="left" wrapText="1"/>
    </xf>
    <xf numFmtId="10" fontId="23" fillId="14" borderId="18" xfId="0" applyNumberFormat="1" applyFont="1" applyFill="1" applyBorder="1" applyAlignment="1">
      <alignment horizontal="center"/>
    </xf>
    <xf numFmtId="0" fontId="23" fillId="7" borderId="31" xfId="0" applyFont="1" applyFill="1" applyBorder="1" applyAlignment="1">
      <alignment horizontal="left" wrapText="1"/>
    </xf>
    <xf numFmtId="0" fontId="22" fillId="15" borderId="2" xfId="0" applyFont="1" applyFill="1" applyBorder="1" applyAlignment="1">
      <alignment horizontal="left" wrapText="1"/>
    </xf>
    <xf numFmtId="0" fontId="22" fillId="15" borderId="47" xfId="0" applyFont="1" applyFill="1" applyBorder="1" applyAlignment="1">
      <alignment horizontal="center"/>
    </xf>
    <xf numFmtId="0" fontId="22" fillId="15" borderId="48" xfId="0" applyFont="1" applyFill="1" applyBorder="1" applyAlignment="1">
      <alignment wrapText="1"/>
    </xf>
    <xf numFmtId="0" fontId="22" fillId="4" borderId="32" xfId="0" applyFont="1" applyFill="1" applyBorder="1" applyAlignment="1">
      <alignment horizontal="center" wrapText="1"/>
    </xf>
    <xf numFmtId="0" fontId="23" fillId="15" borderId="41" xfId="0" applyFont="1" applyFill="1" applyBorder="1" applyAlignment="1">
      <alignment wrapText="1"/>
    </xf>
    <xf numFmtId="0" fontId="23" fillId="15" borderId="42" xfId="0" applyFont="1" applyFill="1" applyBorder="1" applyAlignment="1">
      <alignment wrapText="1"/>
    </xf>
    <xf numFmtId="10" fontId="22" fillId="5" borderId="4" xfId="0" applyNumberFormat="1" applyFont="1" applyFill="1" applyBorder="1"/>
    <xf numFmtId="0" fontId="22" fillId="5" borderId="15" xfId="0" applyFont="1" applyFill="1" applyBorder="1"/>
    <xf numFmtId="0" fontId="22" fillId="5" borderId="22" xfId="0" applyFont="1" applyFill="1" applyBorder="1"/>
    <xf numFmtId="0" fontId="23" fillId="0" borderId="0" xfId="0" applyFont="1" applyAlignment="1" applyProtection="1">
      <alignment wrapText="1"/>
      <protection locked="0"/>
    </xf>
    <xf numFmtId="0" fontId="25" fillId="0" borderId="0" xfId="0" applyFont="1" applyAlignment="1" applyProtection="1">
      <alignment horizontal="center"/>
      <protection locked="0"/>
    </xf>
    <xf numFmtId="0" fontId="25" fillId="0" borderId="0" xfId="0" applyFont="1" applyProtection="1">
      <protection locked="0"/>
    </xf>
    <xf numFmtId="43" fontId="26" fillId="0" borderId="0" xfId="24" applyFont="1" applyAlignment="1" applyProtection="1">
      <protection locked="0"/>
    </xf>
    <xf numFmtId="44" fontId="26" fillId="0" borderId="0" xfId="1" applyFont="1" applyAlignment="1" applyProtection="1">
      <protection locked="0"/>
    </xf>
    <xf numFmtId="0" fontId="23" fillId="7" borderId="0" xfId="0" applyFont="1" applyFill="1" applyAlignment="1" applyProtection="1">
      <alignment horizontal="center"/>
      <protection locked="0"/>
    </xf>
    <xf numFmtId="0" fontId="28" fillId="14" borderId="34" xfId="0" applyFont="1" applyFill="1" applyBorder="1" applyAlignment="1">
      <alignment horizontal="left" wrapText="1"/>
    </xf>
    <xf numFmtId="44" fontId="26" fillId="12" borderId="24" xfId="3" applyFont="1" applyFill="1" applyBorder="1" applyAlignment="1" applyProtection="1">
      <protection hidden="1"/>
    </xf>
    <xf numFmtId="44" fontId="26" fillId="12" borderId="24" xfId="3" applyFont="1" applyFill="1" applyBorder="1" applyAlignment="1" applyProtection="1"/>
    <xf numFmtId="0" fontId="23" fillId="14" borderId="41" xfId="0" applyFont="1" applyFill="1" applyBorder="1" applyAlignment="1">
      <alignment horizontal="left" wrapText="1"/>
    </xf>
    <xf numFmtId="44" fontId="23" fillId="0" borderId="55" xfId="0" applyNumberFormat="1" applyFont="1" applyBorder="1" applyAlignment="1">
      <alignment horizontal="right"/>
    </xf>
    <xf numFmtId="0" fontId="22" fillId="4" borderId="40" xfId="0" applyFont="1" applyFill="1" applyBorder="1" applyAlignment="1">
      <alignment wrapText="1"/>
    </xf>
    <xf numFmtId="44" fontId="23" fillId="7" borderId="0" xfId="0" applyNumberFormat="1" applyFont="1" applyFill="1" applyAlignment="1">
      <alignment horizontal="center"/>
    </xf>
    <xf numFmtId="2" fontId="23" fillId="7" borderId="0" xfId="0" applyNumberFormat="1" applyFont="1" applyFill="1" applyAlignment="1">
      <alignment horizontal="center"/>
    </xf>
    <xf numFmtId="0" fontId="23" fillId="7" borderId="0" xfId="0" applyFont="1" applyFill="1" applyAlignment="1">
      <alignment horizontal="left" wrapText="1"/>
    </xf>
    <xf numFmtId="0" fontId="23" fillId="7" borderId="45" xfId="0" applyFont="1" applyFill="1" applyBorder="1" applyAlignment="1">
      <alignment horizontal="left" wrapText="1"/>
    </xf>
    <xf numFmtId="0" fontId="23" fillId="14" borderId="42" xfId="0" applyFont="1" applyFill="1" applyBorder="1" applyAlignment="1">
      <alignment horizontal="left" wrapText="1"/>
    </xf>
    <xf numFmtId="44" fontId="23" fillId="0" borderId="56" xfId="0" applyNumberFormat="1" applyFont="1" applyBorder="1" applyAlignment="1">
      <alignment horizontal="right"/>
    </xf>
    <xf numFmtId="44" fontId="22" fillId="5" borderId="60" xfId="0" applyNumberFormat="1" applyFont="1" applyFill="1" applyBorder="1" applyAlignment="1">
      <alignment horizontal="right"/>
    </xf>
    <xf numFmtId="44" fontId="23" fillId="7" borderId="0" xfId="0" applyNumberFormat="1" applyFont="1" applyFill="1" applyAlignment="1">
      <alignment horizontal="right"/>
    </xf>
    <xf numFmtId="0" fontId="22" fillId="15" borderId="2" xfId="0" applyFont="1" applyFill="1" applyBorder="1" applyAlignment="1">
      <alignment wrapText="1"/>
    </xf>
    <xf numFmtId="0" fontId="22" fillId="4" borderId="18" xfId="0" applyFont="1" applyFill="1" applyBorder="1" applyAlignment="1">
      <alignment horizontal="center"/>
    </xf>
    <xf numFmtId="0" fontId="22" fillId="4" borderId="18" xfId="0" applyFont="1" applyFill="1" applyBorder="1" applyAlignment="1">
      <alignment horizontal="center" wrapText="1"/>
    </xf>
    <xf numFmtId="44" fontId="23" fillId="0" borderId="61" xfId="0" applyNumberFormat="1" applyFont="1" applyBorder="1" applyAlignment="1">
      <alignment horizontal="right"/>
    </xf>
    <xf numFmtId="0" fontId="0" fillId="12" borderId="0" xfId="0" applyFill="1"/>
    <xf numFmtId="0" fontId="0" fillId="12" borderId="0" xfId="0" applyFill="1" applyAlignment="1">
      <alignment wrapText="1"/>
    </xf>
    <xf numFmtId="0" fontId="41" fillId="12" borderId="0" xfId="0" applyFont="1" applyFill="1" applyAlignment="1">
      <alignment wrapText="1" readingOrder="1"/>
    </xf>
    <xf numFmtId="0" fontId="17" fillId="12" borderId="0" xfId="0" applyFont="1" applyFill="1" applyAlignment="1">
      <alignment wrapText="1" readingOrder="1"/>
    </xf>
    <xf numFmtId="0" fontId="12" fillId="12" borderId="0" xfId="0" applyFont="1" applyFill="1" applyAlignment="1">
      <alignment wrapText="1"/>
    </xf>
    <xf numFmtId="0" fontId="48" fillId="12" borderId="0" xfId="0" applyFont="1" applyFill="1" applyAlignment="1">
      <alignment wrapText="1"/>
    </xf>
    <xf numFmtId="0" fontId="54" fillId="12" borderId="0" xfId="0" applyFont="1" applyFill="1" applyAlignment="1">
      <alignment horizontal="left" vertical="center" wrapText="1"/>
    </xf>
    <xf numFmtId="0" fontId="47" fillId="12" borderId="0" xfId="0" applyFont="1" applyFill="1"/>
    <xf numFmtId="0" fontId="47" fillId="12" borderId="0" xfId="0" applyFont="1" applyFill="1" applyAlignment="1">
      <alignment vertical="top"/>
    </xf>
    <xf numFmtId="0" fontId="47" fillId="12" borderId="0" xfId="0" applyFont="1" applyFill="1" applyAlignment="1">
      <alignment vertical="top" wrapText="1"/>
    </xf>
    <xf numFmtId="0" fontId="47" fillId="0" borderId="0" xfId="0" applyFont="1" applyAlignment="1">
      <alignment horizontal="left" indent="1"/>
    </xf>
    <xf numFmtId="0" fontId="15" fillId="12" borderId="0" xfId="0" applyFont="1" applyFill="1" applyAlignment="1">
      <alignment wrapText="1" readingOrder="1"/>
    </xf>
    <xf numFmtId="0" fontId="16" fillId="12" borderId="0" xfId="0" applyFont="1" applyFill="1" applyAlignment="1">
      <alignment wrapText="1" readingOrder="1"/>
    </xf>
    <xf numFmtId="0" fontId="14" fillId="12" borderId="0" xfId="0" applyFont="1" applyFill="1" applyAlignment="1">
      <alignment wrapText="1" readingOrder="1"/>
    </xf>
    <xf numFmtId="0" fontId="33" fillId="12" borderId="0" xfId="0" applyFont="1" applyFill="1" applyAlignment="1">
      <alignment vertical="top" wrapText="1" readingOrder="1"/>
    </xf>
    <xf numFmtId="0" fontId="21" fillId="12" borderId="0" xfId="0" applyFont="1" applyFill="1" applyAlignment="1">
      <alignment vertical="top" wrapText="1" readingOrder="1"/>
    </xf>
    <xf numFmtId="0" fontId="20" fillId="12" borderId="0" xfId="0" applyFont="1" applyFill="1" applyAlignment="1">
      <alignment vertical="top" wrapText="1" readingOrder="1"/>
    </xf>
    <xf numFmtId="0" fontId="34" fillId="12" borderId="0" xfId="0" applyFont="1" applyFill="1" applyAlignment="1">
      <alignment vertical="top" wrapText="1" readingOrder="1"/>
    </xf>
    <xf numFmtId="0" fontId="34" fillId="12" borderId="0" xfId="0" applyFont="1" applyFill="1" applyAlignment="1">
      <alignment wrapText="1" readingOrder="1"/>
    </xf>
    <xf numFmtId="0" fontId="21" fillId="12" borderId="0" xfId="0" applyFont="1" applyFill="1" applyAlignment="1">
      <alignment wrapText="1" readingOrder="1"/>
    </xf>
    <xf numFmtId="0" fontId="11" fillId="12" borderId="0" xfId="0" applyFont="1" applyFill="1" applyAlignment="1">
      <alignment wrapText="1"/>
    </xf>
    <xf numFmtId="0" fontId="2" fillId="12" borderId="0" xfId="0" applyFont="1" applyFill="1"/>
    <xf numFmtId="0" fontId="10" fillId="12" borderId="0" xfId="0" applyFont="1" applyFill="1" applyAlignment="1">
      <alignment wrapText="1"/>
    </xf>
    <xf numFmtId="0" fontId="20" fillId="12" borderId="0" xfId="0" applyFont="1" applyFill="1" applyAlignment="1">
      <alignment wrapText="1" readingOrder="1"/>
    </xf>
    <xf numFmtId="0" fontId="15" fillId="12" borderId="0" xfId="0" quotePrefix="1" applyFont="1" applyFill="1" applyAlignment="1">
      <alignment wrapText="1" readingOrder="1"/>
    </xf>
    <xf numFmtId="0" fontId="33" fillId="12" borderId="0" xfId="0" applyFont="1" applyFill="1" applyAlignment="1">
      <alignment wrapText="1" readingOrder="1"/>
    </xf>
    <xf numFmtId="0" fontId="49" fillId="12" borderId="0" xfId="0" applyFont="1" applyFill="1" applyAlignment="1">
      <alignment wrapText="1" readingOrder="1"/>
    </xf>
    <xf numFmtId="0" fontId="50" fillId="22" borderId="0" xfId="0" applyFont="1" applyFill="1"/>
    <xf numFmtId="0" fontId="17" fillId="12" borderId="0" xfId="0" applyFont="1" applyFill="1" applyAlignment="1">
      <alignment wrapText="1"/>
    </xf>
    <xf numFmtId="0" fontId="14" fillId="12" borderId="0" xfId="0" applyFont="1" applyFill="1" applyAlignment="1">
      <alignment wrapText="1"/>
    </xf>
    <xf numFmtId="0" fontId="29" fillId="12" borderId="2" xfId="0" applyFont="1" applyFill="1" applyBorder="1" applyAlignment="1">
      <alignment horizontal="left" wrapText="1"/>
    </xf>
    <xf numFmtId="0" fontId="29" fillId="12" borderId="48" xfId="0" applyFont="1" applyFill="1" applyBorder="1" applyAlignment="1">
      <alignment horizontal="left" wrapText="1"/>
    </xf>
    <xf numFmtId="0" fontId="22" fillId="5" borderId="5" xfId="0" applyFont="1" applyFill="1" applyBorder="1" applyAlignment="1">
      <alignment horizontal="right"/>
    </xf>
    <xf numFmtId="0" fontId="22" fillId="5" borderId="6" xfId="0" applyFont="1" applyFill="1" applyBorder="1" applyAlignment="1">
      <alignment horizontal="right"/>
    </xf>
    <xf numFmtId="0" fontId="22" fillId="5" borderId="51" xfId="0" applyFont="1" applyFill="1" applyBorder="1" applyAlignment="1">
      <alignment horizontal="right"/>
    </xf>
    <xf numFmtId="0" fontId="38" fillId="0" borderId="26" xfId="0" applyFont="1" applyBorder="1" applyAlignment="1">
      <alignment horizontal="left" wrapText="1"/>
    </xf>
    <xf numFmtId="0" fontId="38" fillId="0" borderId="27" xfId="0" applyFont="1" applyBorder="1" applyAlignment="1">
      <alignment horizontal="left" wrapText="1"/>
    </xf>
    <xf numFmtId="0" fontId="22" fillId="5" borderId="7" xfId="0" applyFont="1" applyFill="1" applyBorder="1" applyAlignment="1">
      <alignment horizontal="right"/>
    </xf>
    <xf numFmtId="0" fontId="22" fillId="5" borderId="15" xfId="0" applyFont="1" applyFill="1" applyBorder="1" applyAlignment="1">
      <alignment horizontal="right"/>
    </xf>
    <xf numFmtId="0" fontId="22" fillId="5" borderId="22" xfId="0" applyFont="1" applyFill="1" applyBorder="1" applyAlignment="1">
      <alignment horizontal="right"/>
    </xf>
    <xf numFmtId="0" fontId="32" fillId="0" borderId="26" xfId="0" applyFont="1" applyBorder="1" applyAlignment="1">
      <alignment horizontal="left" wrapText="1"/>
    </xf>
    <xf numFmtId="0" fontId="25" fillId="0" borderId="26" xfId="0" applyFont="1" applyBorder="1" applyAlignment="1">
      <alignment horizontal="left" wrapText="1"/>
    </xf>
    <xf numFmtId="0" fontId="31" fillId="0" borderId="8" xfId="0" applyFont="1" applyBorder="1" applyAlignment="1">
      <alignment horizontal="center" wrapText="1"/>
    </xf>
    <xf numFmtId="0" fontId="31" fillId="0" borderId="26" xfId="0" applyFont="1" applyBorder="1" applyAlignment="1">
      <alignment horizontal="center" wrapText="1"/>
    </xf>
    <xf numFmtId="0" fontId="31" fillId="0" borderId="27" xfId="0" applyFont="1" applyBorder="1" applyAlignment="1">
      <alignment horizontal="center" wrapText="1"/>
    </xf>
    <xf numFmtId="0" fontId="35" fillId="4" borderId="3" xfId="0" applyFont="1" applyFill="1" applyBorder="1" applyAlignment="1">
      <alignment wrapText="1"/>
    </xf>
    <xf numFmtId="0" fontId="35" fillId="4" borderId="29" xfId="0" applyFont="1" applyFill="1" applyBorder="1" applyAlignment="1">
      <alignment wrapText="1"/>
    </xf>
    <xf numFmtId="0" fontId="35" fillId="4" borderId="30" xfId="0" applyFont="1" applyFill="1" applyBorder="1" applyAlignment="1">
      <alignment wrapText="1"/>
    </xf>
    <xf numFmtId="0" fontId="22" fillId="16" borderId="8" xfId="0" applyFont="1" applyFill="1" applyBorder="1" applyAlignment="1">
      <alignment horizontal="left" wrapText="1"/>
    </xf>
    <xf numFmtId="0" fontId="22" fillId="16" borderId="26" xfId="0" applyFont="1" applyFill="1" applyBorder="1" applyAlignment="1">
      <alignment horizontal="left" wrapText="1"/>
    </xf>
    <xf numFmtId="0" fontId="22" fillId="16" borderId="27" xfId="0" applyFont="1" applyFill="1" applyBorder="1" applyAlignment="1">
      <alignment horizontal="left" wrapText="1"/>
    </xf>
    <xf numFmtId="0" fontId="22" fillId="5" borderId="17" xfId="0" applyFont="1" applyFill="1" applyBorder="1" applyAlignment="1">
      <alignment horizontal="right"/>
    </xf>
    <xf numFmtId="0" fontId="22" fillId="10" borderId="44" xfId="0" applyFont="1" applyFill="1" applyBorder="1" applyAlignment="1">
      <alignment horizontal="left"/>
    </xf>
    <xf numFmtId="0" fontId="22" fillId="10" borderId="0" xfId="0" applyFont="1" applyFill="1" applyAlignment="1">
      <alignment horizontal="left"/>
    </xf>
    <xf numFmtId="0" fontId="22" fillId="10" borderId="28" xfId="0" applyFont="1" applyFill="1" applyBorder="1" applyAlignment="1">
      <alignment horizontal="left"/>
    </xf>
    <xf numFmtId="0" fontId="30" fillId="11" borderId="44" xfId="0" applyFont="1" applyFill="1" applyBorder="1" applyAlignment="1">
      <alignment horizontal="left" wrapText="1"/>
    </xf>
    <xf numFmtId="0" fontId="30" fillId="11" borderId="0" xfId="0" applyFont="1" applyFill="1" applyAlignment="1">
      <alignment horizontal="left" wrapText="1"/>
    </xf>
    <xf numFmtId="0" fontId="30" fillId="11" borderId="28" xfId="0" applyFont="1" applyFill="1" applyBorder="1" applyAlignment="1">
      <alignment horizontal="left" wrapText="1"/>
    </xf>
    <xf numFmtId="0" fontId="22" fillId="5" borderId="58" xfId="0" applyFont="1" applyFill="1" applyBorder="1" applyAlignment="1">
      <alignment horizontal="right"/>
    </xf>
    <xf numFmtId="0" fontId="22" fillId="5" borderId="59" xfId="0" applyFont="1" applyFill="1" applyBorder="1" applyAlignment="1">
      <alignment horizontal="right"/>
    </xf>
    <xf numFmtId="0" fontId="35" fillId="0" borderId="3" xfId="0" applyFont="1" applyBorder="1" applyAlignment="1">
      <alignment horizontal="center" wrapText="1"/>
    </xf>
    <xf numFmtId="0" fontId="35" fillId="0" borderId="29" xfId="0" applyFont="1" applyBorder="1" applyAlignment="1">
      <alignment horizontal="center" wrapText="1"/>
    </xf>
    <xf numFmtId="0" fontId="35" fillId="0" borderId="30" xfId="0" applyFont="1" applyBorder="1" applyAlignment="1">
      <alignment horizontal="center" wrapText="1"/>
    </xf>
    <xf numFmtId="0" fontId="22" fillId="5" borderId="57" xfId="0" applyFont="1" applyFill="1" applyBorder="1" applyAlignment="1">
      <alignment horizontal="right"/>
    </xf>
    <xf numFmtId="0" fontId="31" fillId="0" borderId="2" xfId="0" applyFont="1" applyBorder="1" applyAlignment="1" applyProtection="1">
      <alignment horizontal="center"/>
      <protection locked="0"/>
    </xf>
    <xf numFmtId="0" fontId="31" fillId="0" borderId="47" xfId="0" applyFont="1" applyBorder="1" applyAlignment="1" applyProtection="1">
      <alignment horizontal="center"/>
      <protection locked="0"/>
    </xf>
    <xf numFmtId="0" fontId="31" fillId="0" borderId="48" xfId="0" applyFont="1" applyBorder="1" applyAlignment="1" applyProtection="1">
      <alignment horizontal="center"/>
      <protection locked="0"/>
    </xf>
    <xf numFmtId="0" fontId="35" fillId="4" borderId="3" xfId="0" applyFont="1" applyFill="1" applyBorder="1" applyAlignment="1">
      <alignment horizontal="center"/>
    </xf>
    <xf numFmtId="0" fontId="35" fillId="4" borderId="29" xfId="0" applyFont="1" applyFill="1" applyBorder="1" applyAlignment="1">
      <alignment horizontal="center"/>
    </xf>
    <xf numFmtId="0" fontId="35" fillId="4" borderId="30" xfId="0" applyFont="1" applyFill="1" applyBorder="1" applyAlignment="1">
      <alignment horizontal="center"/>
    </xf>
    <xf numFmtId="0" fontId="31" fillId="20" borderId="2" xfId="0" applyFont="1" applyFill="1" applyBorder="1" applyAlignment="1" applyProtection="1">
      <alignment horizontal="center"/>
      <protection locked="0"/>
    </xf>
    <xf numFmtId="0" fontId="31" fillId="20" borderId="47" xfId="0" applyFont="1" applyFill="1" applyBorder="1" applyAlignment="1" applyProtection="1">
      <alignment horizontal="center"/>
      <protection locked="0"/>
    </xf>
    <xf numFmtId="0" fontId="31" fillId="20" borderId="48" xfId="0" applyFont="1" applyFill="1" applyBorder="1" applyAlignment="1" applyProtection="1">
      <alignment horizontal="center"/>
      <protection locked="0"/>
    </xf>
    <xf numFmtId="44" fontId="31" fillId="0" borderId="2" xfId="1" applyFont="1" applyFill="1" applyBorder="1" applyAlignment="1" applyProtection="1">
      <alignment horizontal="center"/>
    </xf>
    <xf numFmtId="44" fontId="31" fillId="0" borderId="47" xfId="1" applyFont="1" applyFill="1" applyBorder="1" applyAlignment="1" applyProtection="1">
      <alignment horizontal="center"/>
    </xf>
    <xf numFmtId="44" fontId="31" fillId="0" borderId="48" xfId="1" applyFont="1" applyFill="1" applyBorder="1" applyAlignment="1" applyProtection="1">
      <alignment horizontal="center"/>
    </xf>
    <xf numFmtId="0" fontId="42" fillId="19" borderId="44" xfId="25" applyBorder="1" applyAlignment="1" applyProtection="1">
      <alignment horizontal="left"/>
    </xf>
    <xf numFmtId="0" fontId="42" fillId="19" borderId="0" xfId="25" applyAlignment="1" applyProtection="1">
      <alignment horizontal="left"/>
    </xf>
    <xf numFmtId="0" fontId="42" fillId="19" borderId="28" xfId="25" applyBorder="1" applyAlignment="1" applyProtection="1">
      <alignment horizontal="left"/>
    </xf>
  </cellXfs>
  <cellStyles count="26">
    <cellStyle name="Comma" xfId="24" builtinId="3"/>
    <cellStyle name="Comma 2" xfId="4" xr:uid="{00000000-0005-0000-0000-000001000000}"/>
    <cellStyle name="Comma 2 2 2" xfId="19" xr:uid="{00000000-0005-0000-0000-000002000000}"/>
    <cellStyle name="Currency" xfId="1" builtinId="4"/>
    <cellStyle name="Currency 2" xfId="5" xr:uid="{00000000-0005-0000-0000-000004000000}"/>
    <cellStyle name="Currency 3" xfId="3" xr:uid="{00000000-0005-0000-0000-000005000000}"/>
    <cellStyle name="Currency 4" xfId="18" xr:uid="{00000000-0005-0000-0000-000006000000}"/>
    <cellStyle name="Hyperlink 2" xfId="6" xr:uid="{00000000-0005-0000-0000-000007000000}"/>
    <cellStyle name="Neutral" xfId="25" builtinId="28"/>
    <cellStyle name="Normal" xfId="0" builtinId="0"/>
    <cellStyle name="Normal 2" xfId="7" xr:uid="{00000000-0005-0000-0000-000009000000}"/>
    <cellStyle name="Normal 2 2" xfId="8" xr:uid="{00000000-0005-0000-0000-00000A000000}"/>
    <cellStyle name="Normal 3" xfId="9" xr:uid="{00000000-0005-0000-0000-00000B000000}"/>
    <cellStyle name="Normal 3 2" xfId="10" xr:uid="{00000000-0005-0000-0000-00000C000000}"/>
    <cellStyle name="Normal 3 3" xfId="20" xr:uid="{00000000-0005-0000-0000-00000D000000}"/>
    <cellStyle name="Normal 4" xfId="11" xr:uid="{00000000-0005-0000-0000-00000E000000}"/>
    <cellStyle name="Normal 4 2" xfId="22" xr:uid="{00000000-0005-0000-0000-00000F000000}"/>
    <cellStyle name="Normal 5" xfId="12" xr:uid="{00000000-0005-0000-0000-000010000000}"/>
    <cellStyle name="Normal 6" xfId="13" xr:uid="{00000000-0005-0000-0000-000011000000}"/>
    <cellStyle name="Normal 7" xfId="16" xr:uid="{00000000-0005-0000-0000-000012000000}"/>
    <cellStyle name="Normal 8" xfId="17" xr:uid="{00000000-0005-0000-0000-000013000000}"/>
    <cellStyle name="Normal 9" xfId="23" xr:uid="{00000000-0005-0000-0000-000014000000}"/>
    <cellStyle name="Percent" xfId="2" builtinId="5"/>
    <cellStyle name="Percent 2" xfId="14" xr:uid="{00000000-0005-0000-0000-000016000000}"/>
    <cellStyle name="Percent 2 2" xfId="21" xr:uid="{00000000-0005-0000-0000-000017000000}"/>
    <cellStyle name="Percent 3" xfId="15" xr:uid="{00000000-0005-0000-0000-000018000000}"/>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s>
  <tableStyles count="0" defaultTableStyle="TableStyleMedium2" defaultPivotStyle="PivotStyleLight16"/>
  <colors>
    <mruColors>
      <color rgb="FFFEECF6"/>
      <color rgb="FFFFC7CE"/>
      <color rgb="FFFDD7ED"/>
      <color rgb="FF9C0006"/>
      <color rgb="FFFFC7C7"/>
      <color rgb="FF940404"/>
      <color rgb="FF70070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Budget%20FY%202018%20-%2019\LAHSA%20Budgets%20FY%2018-19\Budgets_Internal%20HOPICS-LAHSA%20FY%2018-19_rev%2008.21.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Contracts\FY%202018-19\LAHSA%20Contracts%202018-19\FY18-19%20LAHSA_Providers_BudgetTemplate%20REVISED%20JS%2008.06.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Budget%20FY%202018%20-%2019\LAHSA%20Budgets%20FY%2018-19\Budgets_Internal%20(for%20Managers)%20-LAHSA%20FY%2018-19_rev%2008.21.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ess Center_2017AC81"/>
      <sheetName val="Safe Parking_2017CITYGF92"/>
      <sheetName val="Crisis Housing-CESSAY55"/>
      <sheetName val="Crisis Housing_CESSAY19"/>
      <sheetName val="Bridge Housing_2017CESSAY19"/>
      <sheetName val="Regional Coord_2017CESSAY19"/>
      <sheetName val="Outreach Coord_2017CESSAY19"/>
      <sheetName val="Street Outreach_2017CESSAY19"/>
      <sheetName val="Housing Navigation_2017CESSAY19"/>
      <sheetName val="RRH-2017CESSAY19"/>
      <sheetName val="Prevention-2017CESSAY19"/>
      <sheetName val="Crisis Housing_2017CESF06"/>
      <sheetName val="Bridge Housing_2017CESF06"/>
      <sheetName val="Regional Coord_2017CESF06"/>
      <sheetName val="RRH_2017CESF06"/>
      <sheetName val="Prevention_2017CESF06"/>
      <sheetName val="Housing Navigation_2017CESF06"/>
      <sheetName val="Crisis Housing_2017DPSSF06"/>
      <sheetName val="Prevention_2017DPSSF06"/>
      <sheetName val="RRH_2017DPSSF06"/>
      <sheetName val="Personnel_Notes"/>
      <sheetName val="Data Validaation"/>
      <sheetName val="Internal Data Val"/>
      <sheetName val="Data Source"/>
      <sheetName val="Budgets_Internal HOPICS-LAHSA 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Here"/>
      <sheetName val="(1) Budget Summary"/>
      <sheetName val="Access Centers"/>
      <sheetName val=" Bridge Housing"/>
      <sheetName val="Crisis Housing"/>
      <sheetName val="Family Solution Center"/>
      <sheetName val="Housing Navigation"/>
      <sheetName val="Outreach"/>
      <sheetName val="Outreach Coordination"/>
      <sheetName val="Permanent Supportive Housing"/>
      <sheetName val="Prevention"/>
      <sheetName val="Rapid Re-Housing"/>
      <sheetName val="Regional Coordination"/>
      <sheetName val="Transitional Housing"/>
      <sheetName val="Personnel Cost - FTE Worksheet"/>
      <sheetName val="Data Validation"/>
      <sheetName val="Formulas"/>
      <sheetName val="Data Source"/>
      <sheetName val="FY18-19 LAHSA_Providers_Budge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ess Center_2017AC81"/>
      <sheetName val="Safe Parking_2017CITYGF92"/>
      <sheetName val="Crisis Housing-CESSAY55"/>
      <sheetName val="Crisis Housing_CESSAY19"/>
      <sheetName val="Bridge Housing_2017CESSAY19"/>
      <sheetName val="Regional Coord_2017CESSAY19"/>
      <sheetName val="Outreach Coord_2017CESSAY19"/>
      <sheetName val="Street Outreach_2017CESSAY19"/>
      <sheetName val="Housing Navigation_2017CESSAY19"/>
      <sheetName val="RRH-2017CESSAY19"/>
      <sheetName val="Prevention-2017CESSAY19"/>
      <sheetName val="Crisis Housing_2017CESF06"/>
      <sheetName val="Bridge Housing_2017CESF06"/>
      <sheetName val="Regional Coord_2017CESF06"/>
      <sheetName val="RRH_2017CESF06"/>
      <sheetName val="Prevention_2017CESF06"/>
      <sheetName val="Housing Navigation_2017CESF06"/>
      <sheetName val="Crisis Housing_2017DPSSF06"/>
      <sheetName val="Prevention_2017DPSSF06"/>
      <sheetName val="RRH_2017DPSSF06"/>
      <sheetName val="Personnel_Notes"/>
      <sheetName val="Data Validaation"/>
      <sheetName val="Internal Data Val"/>
      <sheetName val="Data Source"/>
      <sheetName val="Budgets_Internal (for Manager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FF00"/>
  </sheetPr>
  <dimension ref="A1:M139"/>
  <sheetViews>
    <sheetView tabSelected="1" topLeftCell="A30" zoomScale="130" zoomScaleNormal="130" workbookViewId="0">
      <selection activeCell="B141" sqref="A1:B141"/>
    </sheetView>
  </sheetViews>
  <sheetFormatPr defaultRowHeight="14.5" x14ac:dyDescent="0.35"/>
  <cols>
    <col min="1" max="1" width="3.7265625" customWidth="1"/>
    <col min="2" max="2" width="108.1796875" style="3" customWidth="1"/>
  </cols>
  <sheetData>
    <row r="1" spans="1:4" x14ac:dyDescent="0.35">
      <c r="A1" s="248"/>
      <c r="B1" s="249"/>
    </row>
    <row r="2" spans="1:4" ht="23.5" x14ac:dyDescent="0.55000000000000004">
      <c r="A2" s="248"/>
      <c r="B2" s="250" t="s">
        <v>0</v>
      </c>
      <c r="D2" s="65"/>
    </row>
    <row r="3" spans="1:4" x14ac:dyDescent="0.35">
      <c r="A3" s="248"/>
      <c r="B3" s="251" t="s">
        <v>1</v>
      </c>
    </row>
    <row r="4" spans="1:4" x14ac:dyDescent="0.35">
      <c r="A4" s="248"/>
      <c r="B4" s="251" t="s">
        <v>2</v>
      </c>
    </row>
    <row r="5" spans="1:4" x14ac:dyDescent="0.35">
      <c r="A5" s="248"/>
      <c r="B5" s="251"/>
    </row>
    <row r="6" spans="1:4" ht="29" x14ac:dyDescent="0.35">
      <c r="A6" s="248"/>
      <c r="B6" s="252" t="s">
        <v>3</v>
      </c>
    </row>
    <row r="7" spans="1:4" ht="29" x14ac:dyDescent="0.35">
      <c r="A7" s="248"/>
      <c r="B7" s="252" t="s">
        <v>4</v>
      </c>
    </row>
    <row r="8" spans="1:4" x14ac:dyDescent="0.35">
      <c r="A8" s="248"/>
      <c r="B8" s="253"/>
    </row>
    <row r="9" spans="1:4" x14ac:dyDescent="0.35">
      <c r="A9" s="248"/>
      <c r="B9" s="254" t="s">
        <v>5</v>
      </c>
    </row>
    <row r="10" spans="1:4" x14ac:dyDescent="0.35">
      <c r="A10" s="248"/>
      <c r="B10" s="254" t="s">
        <v>6</v>
      </c>
    </row>
    <row r="11" spans="1:4" x14ac:dyDescent="0.35">
      <c r="A11" s="248"/>
      <c r="B11" s="254" t="s">
        <v>7</v>
      </c>
    </row>
    <row r="12" spans="1:4" x14ac:dyDescent="0.35">
      <c r="A12" s="248"/>
      <c r="B12" s="255" t="s">
        <v>8</v>
      </c>
    </row>
    <row r="13" spans="1:4" x14ac:dyDescent="0.35">
      <c r="A13" s="248"/>
      <c r="B13" s="255" t="s">
        <v>9</v>
      </c>
    </row>
    <row r="14" spans="1:4" x14ac:dyDescent="0.35">
      <c r="A14" s="248"/>
      <c r="B14" s="255" t="s">
        <v>10</v>
      </c>
    </row>
    <row r="15" spans="1:4" x14ac:dyDescent="0.35">
      <c r="A15" s="248"/>
      <c r="B15" s="255" t="s">
        <v>11</v>
      </c>
    </row>
    <row r="16" spans="1:4" x14ac:dyDescent="0.35">
      <c r="A16" s="248"/>
      <c r="B16" s="255" t="s">
        <v>12</v>
      </c>
    </row>
    <row r="17" spans="1:2" x14ac:dyDescent="0.35">
      <c r="A17" s="248"/>
      <c r="B17" s="255" t="s">
        <v>13</v>
      </c>
    </row>
    <row r="18" spans="1:2" x14ac:dyDescent="0.35">
      <c r="A18" s="248"/>
      <c r="B18" s="255" t="s">
        <v>241</v>
      </c>
    </row>
    <row r="19" spans="1:2" x14ac:dyDescent="0.35">
      <c r="A19" s="248"/>
      <c r="B19" s="255" t="s">
        <v>240</v>
      </c>
    </row>
    <row r="20" spans="1:2" x14ac:dyDescent="0.35">
      <c r="A20" s="248"/>
      <c r="B20" s="255" t="s">
        <v>15</v>
      </c>
    </row>
    <row r="21" spans="1:2" x14ac:dyDescent="0.35">
      <c r="A21" s="248"/>
      <c r="B21" s="255" t="s">
        <v>16</v>
      </c>
    </row>
    <row r="22" spans="1:2" x14ac:dyDescent="0.35">
      <c r="A22" s="248"/>
      <c r="B22" s="255" t="s">
        <v>17</v>
      </c>
    </row>
    <row r="23" spans="1:2" x14ac:dyDescent="0.35">
      <c r="A23" s="248"/>
      <c r="B23" s="255" t="s">
        <v>18</v>
      </c>
    </row>
    <row r="24" spans="1:2" x14ac:dyDescent="0.35">
      <c r="A24" s="248"/>
      <c r="B24" s="256" t="s">
        <v>19</v>
      </c>
    </row>
    <row r="25" spans="1:2" ht="28" x14ac:dyDescent="0.35">
      <c r="A25" s="248"/>
      <c r="B25" s="257" t="s">
        <v>20</v>
      </c>
    </row>
    <row r="26" spans="1:2" ht="28" x14ac:dyDescent="0.35">
      <c r="A26" s="248"/>
      <c r="B26" s="257" t="s">
        <v>21</v>
      </c>
    </row>
    <row r="27" spans="1:2" x14ac:dyDescent="0.35">
      <c r="A27" s="248"/>
      <c r="B27" s="256" t="s">
        <v>22</v>
      </c>
    </row>
    <row r="28" spans="1:2" ht="17.25" customHeight="1" x14ac:dyDescent="0.35">
      <c r="A28" s="248"/>
      <c r="B28" s="257" t="s">
        <v>23</v>
      </c>
    </row>
    <row r="29" spans="1:2" x14ac:dyDescent="0.35">
      <c r="A29" s="248"/>
      <c r="B29" s="256" t="s">
        <v>24</v>
      </c>
    </row>
    <row r="30" spans="1:2" x14ac:dyDescent="0.35">
      <c r="A30" s="248"/>
      <c r="B30" s="256" t="s">
        <v>25</v>
      </c>
    </row>
    <row r="31" spans="1:2" x14ac:dyDescent="0.35">
      <c r="A31" s="248"/>
      <c r="B31" s="256" t="s">
        <v>26</v>
      </c>
    </row>
    <row r="32" spans="1:2" x14ac:dyDescent="0.35">
      <c r="A32" s="248"/>
      <c r="B32" s="256" t="s">
        <v>27</v>
      </c>
    </row>
    <row r="33" spans="1:5" x14ac:dyDescent="0.35">
      <c r="A33" s="248"/>
      <c r="B33" s="256" t="s">
        <v>28</v>
      </c>
    </row>
    <row r="34" spans="1:5" x14ac:dyDescent="0.35">
      <c r="A34" s="248"/>
      <c r="B34" s="256" t="s">
        <v>29</v>
      </c>
    </row>
    <row r="35" spans="1:5" x14ac:dyDescent="0.35">
      <c r="A35" s="248"/>
      <c r="B35" s="256" t="s">
        <v>30</v>
      </c>
    </row>
    <row r="36" spans="1:5" x14ac:dyDescent="0.35">
      <c r="A36" s="248"/>
      <c r="B36" s="256" t="s">
        <v>31</v>
      </c>
    </row>
    <row r="37" spans="1:5" x14ac:dyDescent="0.35">
      <c r="A37" s="248"/>
      <c r="B37" s="256" t="s">
        <v>32</v>
      </c>
    </row>
    <row r="38" spans="1:5" x14ac:dyDescent="0.35">
      <c r="A38" s="248"/>
      <c r="B38" s="256" t="s">
        <v>33</v>
      </c>
    </row>
    <row r="39" spans="1:5" x14ac:dyDescent="0.35">
      <c r="A39" s="248"/>
      <c r="B39" s="256" t="s">
        <v>34</v>
      </c>
    </row>
    <row r="40" spans="1:5" x14ac:dyDescent="0.35">
      <c r="A40" s="248"/>
      <c r="B40" s="258"/>
    </row>
    <row r="41" spans="1:5" x14ac:dyDescent="0.35">
      <c r="A41" s="248"/>
      <c r="B41" s="259" t="s">
        <v>35</v>
      </c>
      <c r="E41" s="66"/>
    </row>
    <row r="42" spans="1:5" ht="16.5" customHeight="1" x14ac:dyDescent="0.35">
      <c r="A42" s="248"/>
      <c r="B42" s="260" t="s">
        <v>36</v>
      </c>
      <c r="E42" s="66"/>
    </row>
    <row r="43" spans="1:5" x14ac:dyDescent="0.35">
      <c r="A43" s="248"/>
      <c r="B43" s="261" t="s">
        <v>37</v>
      </c>
      <c r="E43" s="66"/>
    </row>
    <row r="44" spans="1:5" x14ac:dyDescent="0.35">
      <c r="A44" s="248"/>
      <c r="B44" s="261" t="s">
        <v>38</v>
      </c>
      <c r="E44" s="66"/>
    </row>
    <row r="45" spans="1:5" x14ac:dyDescent="0.35">
      <c r="A45" s="248"/>
      <c r="B45" s="261"/>
      <c r="E45" s="66"/>
    </row>
    <row r="46" spans="1:5" x14ac:dyDescent="0.35">
      <c r="A46" s="248"/>
      <c r="B46" s="261" t="s">
        <v>39</v>
      </c>
      <c r="E46" s="66"/>
    </row>
    <row r="47" spans="1:5" x14ac:dyDescent="0.35">
      <c r="A47" s="248"/>
      <c r="B47" s="261"/>
      <c r="E47" s="66"/>
    </row>
    <row r="48" spans="1:5" x14ac:dyDescent="0.35">
      <c r="A48" s="248"/>
      <c r="B48" s="261" t="s">
        <v>40</v>
      </c>
      <c r="E48" s="66"/>
    </row>
    <row r="49" spans="1:5" x14ac:dyDescent="0.35">
      <c r="A49" s="248"/>
      <c r="B49" s="261" t="s">
        <v>41</v>
      </c>
      <c r="E49" s="66"/>
    </row>
    <row r="50" spans="1:5" x14ac:dyDescent="0.35">
      <c r="A50" s="248"/>
      <c r="B50" s="261" t="s">
        <v>42</v>
      </c>
      <c r="E50" s="66"/>
    </row>
    <row r="51" spans="1:5" x14ac:dyDescent="0.35">
      <c r="A51" s="248"/>
      <c r="B51" s="251" t="s">
        <v>43</v>
      </c>
      <c r="E51" s="66"/>
    </row>
    <row r="52" spans="1:5" ht="15" customHeight="1" x14ac:dyDescent="0.35">
      <c r="A52" s="248"/>
    </row>
    <row r="53" spans="1:5" ht="15" customHeight="1" x14ac:dyDescent="0.35">
      <c r="A53" s="248"/>
      <c r="B53" s="262" t="s">
        <v>44</v>
      </c>
    </row>
    <row r="54" spans="1:5" ht="15" customHeight="1" x14ac:dyDescent="0.35">
      <c r="A54" s="248"/>
      <c r="B54" s="263" t="s">
        <v>45</v>
      </c>
    </row>
    <row r="55" spans="1:5" ht="15" customHeight="1" x14ac:dyDescent="0.35">
      <c r="A55" s="248"/>
      <c r="B55" s="264" t="s">
        <v>46</v>
      </c>
    </row>
    <row r="56" spans="1:5" ht="15" customHeight="1" x14ac:dyDescent="0.35">
      <c r="A56" s="248"/>
      <c r="B56" s="265" t="s">
        <v>47</v>
      </c>
    </row>
    <row r="57" spans="1:5" ht="15" customHeight="1" x14ac:dyDescent="0.35">
      <c r="A57" s="248"/>
      <c r="B57" s="265" t="s">
        <v>48</v>
      </c>
    </row>
    <row r="58" spans="1:5" ht="15" customHeight="1" x14ac:dyDescent="0.35">
      <c r="A58" s="248"/>
      <c r="B58" s="265"/>
    </row>
    <row r="59" spans="1:5" ht="15" customHeight="1" x14ac:dyDescent="0.35">
      <c r="A59" s="248"/>
      <c r="B59" s="266" t="s">
        <v>49</v>
      </c>
    </row>
    <row r="60" spans="1:5" ht="15" customHeight="1" x14ac:dyDescent="0.35">
      <c r="A60" s="248"/>
      <c r="B60" s="267" t="s">
        <v>50</v>
      </c>
    </row>
    <row r="61" spans="1:5" ht="15" customHeight="1" x14ac:dyDescent="0.35">
      <c r="A61" s="248"/>
      <c r="B61" s="249" t="s">
        <v>51</v>
      </c>
    </row>
    <row r="62" spans="1:5" x14ac:dyDescent="0.35">
      <c r="A62" s="248"/>
      <c r="B62" s="268"/>
    </row>
    <row r="63" spans="1:5" x14ac:dyDescent="0.35">
      <c r="A63" s="248"/>
      <c r="B63" s="259" t="s">
        <v>52</v>
      </c>
    </row>
    <row r="64" spans="1:5" x14ac:dyDescent="0.35">
      <c r="A64" s="248"/>
      <c r="B64" s="260" t="s">
        <v>53</v>
      </c>
    </row>
    <row r="65" spans="1:13" x14ac:dyDescent="0.35">
      <c r="A65" s="248"/>
      <c r="B65" s="260" t="s">
        <v>54</v>
      </c>
    </row>
    <row r="66" spans="1:13" x14ac:dyDescent="0.35">
      <c r="A66" s="248"/>
      <c r="B66" s="259" t="s">
        <v>55</v>
      </c>
    </row>
    <row r="67" spans="1:13" x14ac:dyDescent="0.35">
      <c r="A67" s="248"/>
      <c r="B67" s="260"/>
      <c r="C67" s="4"/>
      <c r="D67" s="4"/>
      <c r="E67" s="4"/>
      <c r="F67" s="4"/>
      <c r="G67" s="4"/>
      <c r="H67" s="4"/>
      <c r="I67" s="4"/>
      <c r="J67" s="4"/>
      <c r="K67" s="4"/>
      <c r="L67" s="4"/>
      <c r="M67" s="4"/>
    </row>
    <row r="68" spans="1:13" x14ac:dyDescent="0.35">
      <c r="A68" s="248"/>
      <c r="B68" s="259" t="s">
        <v>56</v>
      </c>
      <c r="C68" s="4"/>
      <c r="D68" s="4"/>
      <c r="E68" s="4"/>
      <c r="F68" s="4"/>
      <c r="G68" s="4"/>
      <c r="H68" s="4"/>
      <c r="I68" s="4"/>
      <c r="J68" s="4"/>
      <c r="K68" s="4"/>
      <c r="L68" s="4"/>
      <c r="M68" s="4"/>
    </row>
    <row r="69" spans="1:13" s="1" customFormat="1" x14ac:dyDescent="0.35">
      <c r="A69" s="269"/>
      <c r="B69" s="251" t="s">
        <v>57</v>
      </c>
      <c r="C69" s="4"/>
      <c r="D69" s="4"/>
      <c r="E69" s="4"/>
      <c r="F69" s="4"/>
      <c r="G69" s="4"/>
      <c r="H69" s="4"/>
      <c r="I69" s="4"/>
      <c r="J69" s="4"/>
    </row>
    <row r="70" spans="1:13" s="1" customFormat="1" ht="15" customHeight="1" x14ac:dyDescent="0.35">
      <c r="A70" s="269"/>
      <c r="B70" s="260" t="s">
        <v>58</v>
      </c>
      <c r="C70" s="2"/>
      <c r="D70" s="2"/>
      <c r="E70" s="2"/>
      <c r="F70" s="2"/>
      <c r="G70" s="2"/>
      <c r="H70" s="2"/>
      <c r="I70" s="2"/>
      <c r="J70" s="2"/>
    </row>
    <row r="71" spans="1:13" s="1" customFormat="1" x14ac:dyDescent="0.35">
      <c r="A71" s="269"/>
      <c r="B71" s="260" t="s">
        <v>59</v>
      </c>
      <c r="C71" s="2"/>
      <c r="D71" s="2"/>
      <c r="E71" s="2"/>
      <c r="F71" s="2"/>
      <c r="G71" s="2"/>
      <c r="H71" s="2"/>
      <c r="I71" s="2"/>
      <c r="J71" s="2"/>
    </row>
    <row r="72" spans="1:13" x14ac:dyDescent="0.35">
      <c r="A72" s="248"/>
      <c r="B72" s="260" t="s">
        <v>60</v>
      </c>
    </row>
    <row r="73" spans="1:13" x14ac:dyDescent="0.35">
      <c r="A73" s="248"/>
      <c r="B73" s="260" t="s">
        <v>61</v>
      </c>
    </row>
    <row r="74" spans="1:13" x14ac:dyDescent="0.35">
      <c r="A74" s="248"/>
      <c r="B74" s="249"/>
    </row>
    <row r="75" spans="1:13" x14ac:dyDescent="0.35">
      <c r="A75" s="248"/>
      <c r="B75" s="259" t="s">
        <v>62</v>
      </c>
    </row>
    <row r="76" spans="1:13" x14ac:dyDescent="0.35">
      <c r="A76" s="248"/>
      <c r="B76" s="261" t="s">
        <v>63</v>
      </c>
    </row>
    <row r="77" spans="1:13" x14ac:dyDescent="0.35">
      <c r="A77" s="248"/>
      <c r="B77" s="259" t="s">
        <v>64</v>
      </c>
    </row>
    <row r="78" spans="1:13" x14ac:dyDescent="0.35">
      <c r="A78" s="248"/>
      <c r="B78" s="260" t="s">
        <v>65</v>
      </c>
    </row>
    <row r="79" spans="1:13" s="1" customFormat="1" x14ac:dyDescent="0.35">
      <c r="A79" s="269"/>
      <c r="B79" s="270"/>
    </row>
    <row r="80" spans="1:13" s="1" customFormat="1" x14ac:dyDescent="0.35">
      <c r="A80" s="269"/>
      <c r="B80" s="259" t="s">
        <v>66</v>
      </c>
    </row>
    <row r="81" spans="1:2" s="1" customFormat="1" x14ac:dyDescent="0.35">
      <c r="A81" s="269"/>
      <c r="B81" s="260" t="s">
        <v>67</v>
      </c>
    </row>
    <row r="82" spans="1:2" s="1" customFormat="1" x14ac:dyDescent="0.35">
      <c r="A82" s="269"/>
      <c r="B82" s="251" t="s">
        <v>68</v>
      </c>
    </row>
    <row r="83" spans="1:2" s="1" customFormat="1" x14ac:dyDescent="0.35">
      <c r="A83" s="269"/>
      <c r="B83" s="260" t="s">
        <v>69</v>
      </c>
    </row>
    <row r="84" spans="1:2" s="1" customFormat="1" x14ac:dyDescent="0.35">
      <c r="A84" s="269"/>
      <c r="B84" s="249"/>
    </row>
    <row r="85" spans="1:2" ht="15" customHeight="1" x14ac:dyDescent="0.35">
      <c r="A85" s="248"/>
      <c r="B85" s="261" t="s">
        <v>70</v>
      </c>
    </row>
    <row r="86" spans="1:2" x14ac:dyDescent="0.35">
      <c r="A86" s="248"/>
      <c r="B86" s="268"/>
    </row>
    <row r="87" spans="1:2" x14ac:dyDescent="0.35">
      <c r="A87" s="248"/>
      <c r="B87" s="261" t="s">
        <v>71</v>
      </c>
    </row>
    <row r="88" spans="1:2" x14ac:dyDescent="0.35">
      <c r="A88" s="248"/>
      <c r="B88" s="260" t="s">
        <v>72</v>
      </c>
    </row>
    <row r="89" spans="1:2" x14ac:dyDescent="0.35">
      <c r="A89" s="248"/>
      <c r="B89" s="271"/>
    </row>
    <row r="90" spans="1:2" s="1" customFormat="1" x14ac:dyDescent="0.35">
      <c r="A90" s="269"/>
      <c r="B90" s="272" t="s">
        <v>73</v>
      </c>
    </row>
    <row r="91" spans="1:2" ht="29" x14ac:dyDescent="0.35">
      <c r="A91" s="248"/>
      <c r="B91" s="260" t="s">
        <v>74</v>
      </c>
    </row>
    <row r="92" spans="1:2" x14ac:dyDescent="0.35">
      <c r="A92" s="248"/>
      <c r="B92" s="260"/>
    </row>
    <row r="93" spans="1:2" x14ac:dyDescent="0.35">
      <c r="A93" s="248"/>
      <c r="B93" s="273" t="s">
        <v>75</v>
      </c>
    </row>
    <row r="94" spans="1:2" ht="16.5" customHeight="1" x14ac:dyDescent="0.35">
      <c r="A94" s="248"/>
      <c r="B94" s="260" t="s">
        <v>76</v>
      </c>
    </row>
    <row r="95" spans="1:2" x14ac:dyDescent="0.35">
      <c r="A95" s="248"/>
      <c r="B95" s="260" t="s">
        <v>77</v>
      </c>
    </row>
    <row r="96" spans="1:2" ht="15" customHeight="1" x14ac:dyDescent="0.35">
      <c r="A96" s="248"/>
      <c r="B96" s="260" t="s">
        <v>78</v>
      </c>
    </row>
    <row r="97" spans="1:2" x14ac:dyDescent="0.35">
      <c r="A97" s="248"/>
      <c r="B97" s="249"/>
    </row>
    <row r="98" spans="1:2" x14ac:dyDescent="0.35">
      <c r="A98" s="248"/>
      <c r="B98" s="259" t="s">
        <v>79</v>
      </c>
    </row>
    <row r="99" spans="1:2" x14ac:dyDescent="0.35">
      <c r="A99" s="248"/>
      <c r="B99" s="260" t="s">
        <v>80</v>
      </c>
    </row>
    <row r="100" spans="1:2" x14ac:dyDescent="0.35">
      <c r="A100" s="248"/>
      <c r="B100" s="260" t="s">
        <v>81</v>
      </c>
    </row>
    <row r="101" spans="1:2" x14ac:dyDescent="0.35">
      <c r="A101" s="248"/>
      <c r="B101" s="260" t="s">
        <v>82</v>
      </c>
    </row>
    <row r="102" spans="1:2" x14ac:dyDescent="0.35">
      <c r="A102" s="248"/>
      <c r="B102" s="252" t="s">
        <v>83</v>
      </c>
    </row>
    <row r="103" spans="1:2" x14ac:dyDescent="0.35">
      <c r="A103" s="248"/>
      <c r="B103" s="249"/>
    </row>
    <row r="104" spans="1:2" x14ac:dyDescent="0.35">
      <c r="A104" s="248"/>
      <c r="B104" s="251" t="s">
        <v>84</v>
      </c>
    </row>
    <row r="105" spans="1:2" x14ac:dyDescent="0.35">
      <c r="A105" s="248"/>
      <c r="B105" s="251" t="s">
        <v>85</v>
      </c>
    </row>
    <row r="106" spans="1:2" x14ac:dyDescent="0.35">
      <c r="A106" s="248"/>
      <c r="B106" s="260" t="s">
        <v>86</v>
      </c>
    </row>
    <row r="107" spans="1:2" x14ac:dyDescent="0.35">
      <c r="A107" s="248"/>
      <c r="B107" s="260"/>
    </row>
    <row r="108" spans="1:2" x14ac:dyDescent="0.35">
      <c r="A108" s="248"/>
      <c r="B108" s="260" t="s">
        <v>87</v>
      </c>
    </row>
    <row r="109" spans="1:2" x14ac:dyDescent="0.35">
      <c r="A109" s="248"/>
      <c r="B109" s="260" t="s">
        <v>88</v>
      </c>
    </row>
    <row r="110" spans="1:2" x14ac:dyDescent="0.35">
      <c r="A110" s="248"/>
      <c r="B110" s="260" t="s">
        <v>89</v>
      </c>
    </row>
    <row r="111" spans="1:2" x14ac:dyDescent="0.35">
      <c r="A111" s="248"/>
      <c r="B111" s="260" t="s">
        <v>90</v>
      </c>
    </row>
    <row r="112" spans="1:2" x14ac:dyDescent="0.35">
      <c r="A112" s="248"/>
      <c r="B112" s="260" t="s">
        <v>91</v>
      </c>
    </row>
    <row r="113" spans="1:2" x14ac:dyDescent="0.35">
      <c r="A113" s="248"/>
      <c r="B113" s="260"/>
    </row>
    <row r="114" spans="1:2" x14ac:dyDescent="0.35">
      <c r="A114" s="248"/>
      <c r="B114" s="251" t="s">
        <v>92</v>
      </c>
    </row>
    <row r="115" spans="1:2" x14ac:dyDescent="0.35">
      <c r="A115" s="248"/>
      <c r="B115" s="249"/>
    </row>
    <row r="116" spans="1:2" x14ac:dyDescent="0.35">
      <c r="A116" s="248"/>
      <c r="B116" s="274" t="s">
        <v>93</v>
      </c>
    </row>
    <row r="117" spans="1:2" x14ac:dyDescent="0.35">
      <c r="A117" s="248"/>
      <c r="B117" s="275" t="s">
        <v>94</v>
      </c>
    </row>
    <row r="118" spans="1:2" x14ac:dyDescent="0.35">
      <c r="A118" s="248"/>
      <c r="B118" s="260"/>
    </row>
    <row r="119" spans="1:2" x14ac:dyDescent="0.35">
      <c r="A119" s="248"/>
      <c r="B119" s="251" t="s">
        <v>95</v>
      </c>
    </row>
    <row r="120" spans="1:2" x14ac:dyDescent="0.35">
      <c r="A120" s="248"/>
      <c r="B120" s="260" t="s">
        <v>96</v>
      </c>
    </row>
    <row r="121" spans="1:2" x14ac:dyDescent="0.35">
      <c r="A121" s="248"/>
      <c r="B121" s="260" t="s">
        <v>97</v>
      </c>
    </row>
    <row r="122" spans="1:2" ht="15" customHeight="1" x14ac:dyDescent="0.35">
      <c r="A122" s="248"/>
      <c r="B122" s="260" t="s">
        <v>98</v>
      </c>
    </row>
    <row r="123" spans="1:2" x14ac:dyDescent="0.35">
      <c r="A123" s="248"/>
      <c r="B123" s="249"/>
    </row>
    <row r="124" spans="1:2" ht="16.5" customHeight="1" x14ac:dyDescent="0.35">
      <c r="A124" s="248"/>
      <c r="B124" s="259" t="s">
        <v>99</v>
      </c>
    </row>
    <row r="125" spans="1:2" x14ac:dyDescent="0.35">
      <c r="A125" s="248"/>
      <c r="B125" s="260" t="s">
        <v>100</v>
      </c>
    </row>
    <row r="126" spans="1:2" x14ac:dyDescent="0.35">
      <c r="A126" s="248"/>
      <c r="B126" s="260" t="s">
        <v>101</v>
      </c>
    </row>
    <row r="127" spans="1:2" x14ac:dyDescent="0.35">
      <c r="A127" s="248"/>
      <c r="B127" s="260" t="s">
        <v>102</v>
      </c>
    </row>
    <row r="128" spans="1:2" x14ac:dyDescent="0.35">
      <c r="A128" s="248"/>
      <c r="B128" s="260" t="s">
        <v>103</v>
      </c>
    </row>
    <row r="129" spans="1:2" x14ac:dyDescent="0.35">
      <c r="A129" s="248"/>
      <c r="B129" s="260" t="s">
        <v>104</v>
      </c>
    </row>
    <row r="130" spans="1:2" x14ac:dyDescent="0.35">
      <c r="A130" s="248"/>
      <c r="B130" s="260" t="s">
        <v>105</v>
      </c>
    </row>
    <row r="131" spans="1:2" x14ac:dyDescent="0.35">
      <c r="A131" s="248"/>
      <c r="B131" s="260"/>
    </row>
    <row r="132" spans="1:2" x14ac:dyDescent="0.35">
      <c r="A132" s="248"/>
      <c r="B132" s="276" t="s">
        <v>106</v>
      </c>
    </row>
    <row r="133" spans="1:2" x14ac:dyDescent="0.35">
      <c r="A133" s="248"/>
      <c r="B133" s="277" t="s">
        <v>107</v>
      </c>
    </row>
    <row r="134" spans="1:2" x14ac:dyDescent="0.35">
      <c r="A134" s="248"/>
      <c r="B134" s="277" t="s">
        <v>108</v>
      </c>
    </row>
    <row r="135" spans="1:2" s="1" customFormat="1" x14ac:dyDescent="0.35">
      <c r="A135" s="269"/>
      <c r="B135" s="251" t="s">
        <v>109</v>
      </c>
    </row>
    <row r="136" spans="1:2" x14ac:dyDescent="0.35">
      <c r="A136" s="248"/>
      <c r="B136" s="249" t="s">
        <v>110</v>
      </c>
    </row>
    <row r="137" spans="1:2" x14ac:dyDescent="0.35">
      <c r="A137" s="248"/>
      <c r="B137" s="276" t="s">
        <v>111</v>
      </c>
    </row>
    <row r="138" spans="1:2" x14ac:dyDescent="0.35">
      <c r="A138" s="248"/>
      <c r="B138" s="249"/>
    </row>
    <row r="139" spans="1:2" x14ac:dyDescent="0.35">
      <c r="A139" s="248"/>
      <c r="B139" s="249"/>
    </row>
  </sheetData>
  <sheetProtection algorithmName="SHA-512" hashValue="RqZQ4x0pieVbIM/AzkXR+BYhUIitV5fmpH8sYGMTyEr9/gBEZekYushmDixl+rM2qp9nPpV4UvCBMj6W4Iu5yg==" saltValue="poK8/VvkiBYVS5//SuBanQ==" spinCount="100000" sheet="1" selectLockedCells="1"/>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pageSetUpPr fitToPage="1"/>
  </sheetPr>
  <dimension ref="A1:R200"/>
  <sheetViews>
    <sheetView zoomScaleNormal="100" zoomScaleSheetLayoutView="80" zoomScalePageLayoutView="50" workbookViewId="0">
      <selection activeCell="G7" sqref="G7"/>
    </sheetView>
  </sheetViews>
  <sheetFormatPr defaultColWidth="8.81640625" defaultRowHeight="18.5" x14ac:dyDescent="0.45"/>
  <cols>
    <col min="1" max="1" width="47" style="165" customWidth="1"/>
    <col min="2" max="2" width="15.1796875" style="70" customWidth="1"/>
    <col min="3" max="3" width="14.26953125" style="69" customWidth="1"/>
    <col min="4" max="4" width="16.453125" style="69" customWidth="1"/>
    <col min="5" max="5" width="17.54296875" style="70" bestFit="1" customWidth="1"/>
    <col min="6" max="6" width="74.7265625" style="165" bestFit="1" customWidth="1"/>
    <col min="7" max="7" width="48" style="70" customWidth="1"/>
    <col min="8" max="8" width="17.453125" style="70" customWidth="1"/>
    <col min="9" max="9" width="13.1796875" style="70" bestFit="1" customWidth="1"/>
    <col min="10" max="16384" width="8.81640625" style="70"/>
  </cols>
  <sheetData>
    <row r="1" spans="1:10" x14ac:dyDescent="0.45">
      <c r="A1" s="67" t="s">
        <v>112</v>
      </c>
      <c r="B1" s="312"/>
      <c r="C1" s="313"/>
      <c r="D1" s="313"/>
      <c r="E1" s="313"/>
      <c r="F1" s="314"/>
      <c r="G1" s="68"/>
      <c r="H1" s="69"/>
    </row>
    <row r="2" spans="1:10" ht="55.5" x14ac:dyDescent="0.45">
      <c r="A2" s="71" t="s">
        <v>113</v>
      </c>
      <c r="B2" s="318"/>
      <c r="C2" s="319"/>
      <c r="D2" s="319"/>
      <c r="E2" s="319"/>
      <c r="F2" s="320"/>
      <c r="G2" s="72"/>
      <c r="H2" s="69"/>
    </row>
    <row r="3" spans="1:10" ht="37" x14ac:dyDescent="0.45">
      <c r="A3" s="73" t="s">
        <v>114</v>
      </c>
      <c r="B3" s="321">
        <f>IFERROR(E142,0)</f>
        <v>0</v>
      </c>
      <c r="C3" s="322"/>
      <c r="D3" s="322"/>
      <c r="E3" s="322"/>
      <c r="F3" s="323"/>
      <c r="G3" s="74"/>
      <c r="H3" s="69"/>
    </row>
    <row r="4" spans="1:10" x14ac:dyDescent="0.45">
      <c r="A4" s="315" t="s">
        <v>115</v>
      </c>
      <c r="B4" s="316"/>
      <c r="C4" s="316"/>
      <c r="D4" s="316"/>
      <c r="E4" s="316"/>
      <c r="F4" s="317"/>
      <c r="G4" s="68"/>
      <c r="H4" s="69"/>
    </row>
    <row r="5" spans="1:10" ht="21" x14ac:dyDescent="0.5">
      <c r="A5" s="75" t="s">
        <v>116</v>
      </c>
      <c r="B5" s="76"/>
      <c r="C5" s="77"/>
      <c r="D5" s="77"/>
      <c r="E5" s="76"/>
      <c r="F5" s="78"/>
      <c r="G5" s="68"/>
      <c r="H5" s="69"/>
      <c r="I5" s="79"/>
      <c r="J5" s="79"/>
    </row>
    <row r="6" spans="1:10" ht="74" x14ac:dyDescent="0.45">
      <c r="A6" s="80" t="s">
        <v>117</v>
      </c>
      <c r="B6" s="81" t="s">
        <v>118</v>
      </c>
      <c r="C6" s="81" t="s">
        <v>119</v>
      </c>
      <c r="D6" s="81" t="s">
        <v>120</v>
      </c>
      <c r="E6" s="82" t="s">
        <v>121</v>
      </c>
      <c r="F6" s="83" t="s">
        <v>122</v>
      </c>
      <c r="G6" s="74"/>
      <c r="H6" s="69"/>
    </row>
    <row r="7" spans="1:10" ht="55.5" x14ac:dyDescent="0.45">
      <c r="A7" s="278" t="s">
        <v>123</v>
      </c>
      <c r="B7" s="279"/>
      <c r="C7" s="84"/>
      <c r="D7" s="85"/>
      <c r="E7" s="86"/>
      <c r="F7" s="87" t="s">
        <v>124</v>
      </c>
      <c r="H7" s="88"/>
    </row>
    <row r="8" spans="1:10" ht="55.5" x14ac:dyDescent="0.45">
      <c r="A8" s="89" t="s">
        <v>125</v>
      </c>
      <c r="B8" s="90">
        <v>20</v>
      </c>
      <c r="C8" s="91">
        <v>12</v>
      </c>
      <c r="D8" s="91">
        <v>40</v>
      </c>
      <c r="E8" s="92">
        <f>ROUND(B8*C8*D8,0)</f>
        <v>9600</v>
      </c>
      <c r="F8" s="93" t="s">
        <v>126</v>
      </c>
      <c r="G8" s="74"/>
      <c r="H8" s="88"/>
    </row>
    <row r="9" spans="1:10" x14ac:dyDescent="0.45">
      <c r="A9" s="42"/>
      <c r="B9" s="11"/>
      <c r="C9" s="5"/>
      <c r="D9" s="5"/>
      <c r="E9" s="94">
        <f>ROUND(B9*C9*D9,2)</f>
        <v>0</v>
      </c>
      <c r="F9" s="6"/>
      <c r="G9" s="72"/>
      <c r="H9" s="69"/>
      <c r="I9" s="79"/>
      <c r="J9" s="79"/>
    </row>
    <row r="10" spans="1:10" x14ac:dyDescent="0.45">
      <c r="A10" s="42"/>
      <c r="B10" s="11"/>
      <c r="C10" s="5"/>
      <c r="D10" s="5"/>
      <c r="E10" s="94">
        <f t="shared" ref="E10:E18" si="0">ROUND(B10*C10*D10,2)</f>
        <v>0</v>
      </c>
      <c r="F10" s="6"/>
      <c r="G10" s="74"/>
      <c r="H10" s="69"/>
    </row>
    <row r="11" spans="1:10" x14ac:dyDescent="0.45">
      <c r="A11" s="42"/>
      <c r="B11" s="11"/>
      <c r="C11" s="5"/>
      <c r="D11" s="5"/>
      <c r="E11" s="94">
        <f t="shared" si="0"/>
        <v>0</v>
      </c>
      <c r="F11" s="6"/>
      <c r="G11" s="68"/>
      <c r="H11" s="69"/>
      <c r="I11" s="95"/>
      <c r="J11" s="96"/>
    </row>
    <row r="12" spans="1:10" x14ac:dyDescent="0.45">
      <c r="A12" s="42"/>
      <c r="B12" s="11"/>
      <c r="C12" s="5"/>
      <c r="D12" s="5"/>
      <c r="E12" s="94">
        <f t="shared" si="0"/>
        <v>0</v>
      </c>
      <c r="F12" s="6"/>
      <c r="G12" s="68"/>
      <c r="H12" s="69"/>
      <c r="I12" s="95"/>
      <c r="J12" s="96"/>
    </row>
    <row r="13" spans="1:10" x14ac:dyDescent="0.45">
      <c r="A13" s="42"/>
      <c r="B13" s="11"/>
      <c r="C13" s="5"/>
      <c r="D13" s="5"/>
      <c r="E13" s="94">
        <f t="shared" si="0"/>
        <v>0</v>
      </c>
      <c r="F13" s="6"/>
      <c r="G13" s="68"/>
      <c r="H13" s="69"/>
      <c r="I13" s="95"/>
      <c r="J13" s="96"/>
    </row>
    <row r="14" spans="1:10" x14ac:dyDescent="0.45">
      <c r="A14" s="42"/>
      <c r="B14" s="11"/>
      <c r="C14" s="5"/>
      <c r="D14" s="5"/>
      <c r="E14" s="94">
        <f t="shared" si="0"/>
        <v>0</v>
      </c>
      <c r="F14" s="6"/>
      <c r="G14" s="68"/>
      <c r="H14" s="69"/>
      <c r="I14" s="95"/>
      <c r="J14" s="96"/>
    </row>
    <row r="15" spans="1:10" x14ac:dyDescent="0.45">
      <c r="A15" s="42"/>
      <c r="B15" s="11"/>
      <c r="C15" s="5"/>
      <c r="D15" s="5"/>
      <c r="E15" s="94">
        <f t="shared" si="0"/>
        <v>0</v>
      </c>
      <c r="F15" s="6"/>
      <c r="G15" s="68"/>
      <c r="H15" s="69"/>
      <c r="I15" s="95"/>
      <c r="J15" s="96"/>
    </row>
    <row r="16" spans="1:10" x14ac:dyDescent="0.45">
      <c r="A16" s="42"/>
      <c r="B16" s="11"/>
      <c r="C16" s="5"/>
      <c r="D16" s="5"/>
      <c r="E16" s="94">
        <f t="shared" si="0"/>
        <v>0</v>
      </c>
      <c r="F16" s="6"/>
      <c r="G16" s="68"/>
      <c r="H16" s="69"/>
      <c r="I16" s="95"/>
      <c r="J16" s="96"/>
    </row>
    <row r="17" spans="1:10" x14ac:dyDescent="0.45">
      <c r="A17" s="42"/>
      <c r="B17" s="11"/>
      <c r="C17" s="5"/>
      <c r="D17" s="5"/>
      <c r="E17" s="94">
        <f t="shared" si="0"/>
        <v>0</v>
      </c>
      <c r="F17" s="6"/>
      <c r="G17" s="68"/>
      <c r="H17" s="69"/>
      <c r="I17" s="95"/>
      <c r="J17" s="96"/>
    </row>
    <row r="18" spans="1:10" x14ac:dyDescent="0.45">
      <c r="A18" s="42"/>
      <c r="B18" s="11"/>
      <c r="C18" s="5"/>
      <c r="D18" s="5"/>
      <c r="E18" s="94">
        <f t="shared" si="0"/>
        <v>0</v>
      </c>
      <c r="F18" s="6"/>
      <c r="G18" s="68"/>
      <c r="H18" s="69"/>
      <c r="I18" s="95"/>
      <c r="J18" s="96"/>
    </row>
    <row r="19" spans="1:10" s="226" customFormat="1" x14ac:dyDescent="0.45">
      <c r="A19" s="42"/>
      <c r="B19" s="11"/>
      <c r="C19" s="5"/>
      <c r="D19" s="5"/>
      <c r="E19" s="94">
        <f>ROUND(B19*C19*D19,2)</f>
        <v>0</v>
      </c>
      <c r="F19" s="6"/>
      <c r="G19" s="224"/>
      <c r="H19" s="225"/>
      <c r="I19" s="227"/>
      <c r="J19" s="228"/>
    </row>
    <row r="20" spans="1:10" ht="19" thickBot="1" x14ac:dyDescent="0.5">
      <c r="A20" s="299" t="s">
        <v>127</v>
      </c>
      <c r="B20" s="286"/>
      <c r="C20" s="286"/>
      <c r="D20" s="286"/>
      <c r="E20" s="97">
        <f>SUM(E9:E19)</f>
        <v>0</v>
      </c>
      <c r="F20" s="6"/>
      <c r="G20" s="68"/>
      <c r="H20" s="69"/>
      <c r="I20" s="95"/>
      <c r="J20" s="96"/>
    </row>
    <row r="21" spans="1:10" ht="56" thickBot="1" x14ac:dyDescent="0.5">
      <c r="A21" s="98" t="s">
        <v>128</v>
      </c>
      <c r="B21" s="61">
        <v>0.05</v>
      </c>
      <c r="C21" s="99"/>
      <c r="D21" s="99"/>
      <c r="E21" s="100">
        <f>+B21*E20</f>
        <v>0</v>
      </c>
      <c r="F21" s="101"/>
      <c r="G21" s="68"/>
      <c r="H21" s="69"/>
      <c r="I21" s="95"/>
      <c r="J21" s="96"/>
    </row>
    <row r="22" spans="1:10" ht="19" thickBot="1" x14ac:dyDescent="0.5">
      <c r="A22" s="299" t="s">
        <v>129</v>
      </c>
      <c r="B22" s="286"/>
      <c r="C22" s="286"/>
      <c r="D22" s="286"/>
      <c r="E22" s="97">
        <f>+E21+E20</f>
        <v>0</v>
      </c>
      <c r="F22" s="102"/>
      <c r="G22" s="68"/>
      <c r="H22" s="69"/>
      <c r="I22" s="95"/>
      <c r="J22" s="96"/>
    </row>
    <row r="23" spans="1:10" x14ac:dyDescent="0.45">
      <c r="A23" s="103"/>
      <c r="B23" s="104"/>
      <c r="C23" s="104"/>
      <c r="D23" s="104"/>
      <c r="E23" s="27"/>
      <c r="F23" s="105"/>
      <c r="G23" s="68"/>
      <c r="H23" s="69"/>
    </row>
    <row r="24" spans="1:10" ht="42" x14ac:dyDescent="0.5">
      <c r="A24" s="106" t="s">
        <v>130</v>
      </c>
      <c r="B24" s="107"/>
      <c r="C24" s="107"/>
      <c r="D24" s="108"/>
      <c r="E24" s="108"/>
      <c r="F24" s="109"/>
      <c r="G24" s="68"/>
      <c r="H24" s="69"/>
    </row>
    <row r="25" spans="1:10" ht="55.5" x14ac:dyDescent="0.45">
      <c r="A25" s="110" t="s">
        <v>131</v>
      </c>
      <c r="B25" s="111" t="s">
        <v>132</v>
      </c>
      <c r="C25" s="112" t="s">
        <v>133</v>
      </c>
      <c r="D25" s="99"/>
      <c r="E25" s="111" t="s">
        <v>134</v>
      </c>
      <c r="F25" s="113" t="s">
        <v>135</v>
      </c>
      <c r="G25" s="68"/>
      <c r="H25" s="69"/>
    </row>
    <row r="26" spans="1:10" x14ac:dyDescent="0.45">
      <c r="A26" s="114" t="s">
        <v>136</v>
      </c>
      <c r="B26" s="7"/>
      <c r="C26" s="8"/>
      <c r="D26" s="99"/>
      <c r="E26" s="57">
        <f>ROUND(B26*C26,2)</f>
        <v>0</v>
      </c>
      <c r="F26" s="6"/>
      <c r="G26" s="68"/>
      <c r="H26" s="69"/>
    </row>
    <row r="27" spans="1:10" x14ac:dyDescent="0.45">
      <c r="A27" s="114" t="s">
        <v>137</v>
      </c>
      <c r="B27" s="7"/>
      <c r="C27" s="8"/>
      <c r="D27" s="99"/>
      <c r="E27" s="57">
        <f t="shared" ref="E27:E42" si="1">ROUND(B27*C27,2)</f>
        <v>0</v>
      </c>
      <c r="F27" s="6"/>
      <c r="G27" s="68"/>
      <c r="H27" s="69"/>
    </row>
    <row r="28" spans="1:10" x14ac:dyDescent="0.45">
      <c r="A28" s="114" t="s">
        <v>138</v>
      </c>
      <c r="B28" s="7"/>
      <c r="C28" s="8"/>
      <c r="D28" s="99"/>
      <c r="E28" s="57">
        <f t="shared" si="1"/>
        <v>0</v>
      </c>
      <c r="F28" s="6"/>
      <c r="G28" s="68"/>
      <c r="H28" s="69"/>
    </row>
    <row r="29" spans="1:10" x14ac:dyDescent="0.45">
      <c r="A29" s="114" t="s">
        <v>139</v>
      </c>
      <c r="B29" s="7"/>
      <c r="C29" s="8"/>
      <c r="D29" s="99"/>
      <c r="E29" s="57">
        <f t="shared" si="1"/>
        <v>0</v>
      </c>
      <c r="F29" s="6"/>
      <c r="G29" s="68"/>
      <c r="H29" s="69"/>
    </row>
    <row r="30" spans="1:10" x14ac:dyDescent="0.45">
      <c r="A30" s="114" t="s">
        <v>140</v>
      </c>
      <c r="B30" s="7"/>
      <c r="C30" s="8"/>
      <c r="D30" s="99"/>
      <c r="E30" s="57">
        <f t="shared" si="1"/>
        <v>0</v>
      </c>
      <c r="F30" s="6"/>
      <c r="G30" s="68"/>
      <c r="H30" s="69"/>
    </row>
    <row r="31" spans="1:10" x14ac:dyDescent="0.45">
      <c r="A31" s="114" t="s">
        <v>141</v>
      </c>
      <c r="B31" s="7"/>
      <c r="C31" s="8"/>
      <c r="D31" s="99"/>
      <c r="E31" s="57">
        <f t="shared" si="1"/>
        <v>0</v>
      </c>
      <c r="F31" s="6"/>
      <c r="G31" s="68"/>
      <c r="H31" s="69"/>
    </row>
    <row r="32" spans="1:10" ht="37" x14ac:dyDescent="0.45">
      <c r="A32" s="114" t="s">
        <v>142</v>
      </c>
      <c r="B32" s="7"/>
      <c r="C32" s="8"/>
      <c r="D32" s="99"/>
      <c r="E32" s="57">
        <f t="shared" si="1"/>
        <v>0</v>
      </c>
      <c r="F32" s="6"/>
      <c r="G32" s="68"/>
      <c r="H32" s="69"/>
    </row>
    <row r="33" spans="1:8" x14ac:dyDescent="0.45">
      <c r="A33" s="114" t="s">
        <v>143</v>
      </c>
      <c r="B33" s="7"/>
      <c r="C33" s="8"/>
      <c r="D33" s="99"/>
      <c r="E33" s="57">
        <f t="shared" si="1"/>
        <v>0</v>
      </c>
      <c r="F33" s="6"/>
      <c r="G33" s="68"/>
      <c r="H33" s="69"/>
    </row>
    <row r="34" spans="1:8" x14ac:dyDescent="0.45">
      <c r="A34" s="114" t="s">
        <v>144</v>
      </c>
      <c r="B34" s="9"/>
      <c r="C34" s="8"/>
      <c r="D34" s="99"/>
      <c r="E34" s="57">
        <f t="shared" si="1"/>
        <v>0</v>
      </c>
      <c r="F34" s="10"/>
      <c r="G34" s="68"/>
      <c r="H34" s="69"/>
    </row>
    <row r="35" spans="1:8" x14ac:dyDescent="0.45">
      <c r="A35" s="115" t="s">
        <v>145</v>
      </c>
      <c r="B35" s="7"/>
      <c r="C35" s="8"/>
      <c r="D35" s="99"/>
      <c r="E35" s="57">
        <f t="shared" si="1"/>
        <v>0</v>
      </c>
      <c r="F35" s="6"/>
      <c r="G35" s="68"/>
      <c r="H35" s="69"/>
    </row>
    <row r="36" spans="1:8" x14ac:dyDescent="0.45">
      <c r="A36" s="115" t="s">
        <v>146</v>
      </c>
      <c r="B36" s="7"/>
      <c r="C36" s="8"/>
      <c r="D36" s="99"/>
      <c r="E36" s="57">
        <f t="shared" si="1"/>
        <v>0</v>
      </c>
      <c r="F36" s="6"/>
      <c r="G36" s="68"/>
      <c r="H36" s="69"/>
    </row>
    <row r="37" spans="1:8" x14ac:dyDescent="0.45">
      <c r="A37" s="116" t="s">
        <v>147</v>
      </c>
      <c r="B37" s="16"/>
      <c r="C37" s="53"/>
      <c r="D37" s="99"/>
      <c r="E37" s="57">
        <f t="shared" si="1"/>
        <v>0</v>
      </c>
      <c r="F37" s="10"/>
      <c r="G37" s="68"/>
      <c r="H37" s="69"/>
    </row>
    <row r="38" spans="1:8" ht="37" x14ac:dyDescent="0.45">
      <c r="A38" s="117" t="s">
        <v>148</v>
      </c>
      <c r="B38" s="99"/>
      <c r="C38" s="99"/>
      <c r="D38" s="99"/>
      <c r="E38" s="118"/>
      <c r="F38" s="119"/>
      <c r="G38" s="68"/>
      <c r="H38" s="69"/>
    </row>
    <row r="39" spans="1:8" x14ac:dyDescent="0.45">
      <c r="A39" s="43"/>
      <c r="B39" s="54"/>
      <c r="C39" s="12"/>
      <c r="D39" s="99"/>
      <c r="E39" s="57">
        <f t="shared" si="1"/>
        <v>0</v>
      </c>
      <c r="F39" s="15"/>
      <c r="G39" s="68"/>
      <c r="H39" s="69"/>
    </row>
    <row r="40" spans="1:8" x14ac:dyDescent="0.45">
      <c r="A40" s="44"/>
      <c r="B40" s="11"/>
      <c r="C40" s="13"/>
      <c r="D40" s="99"/>
      <c r="E40" s="57">
        <f t="shared" si="1"/>
        <v>0</v>
      </c>
      <c r="F40" s="6"/>
      <c r="G40" s="68"/>
      <c r="H40" s="69"/>
    </row>
    <row r="41" spans="1:8" x14ac:dyDescent="0.45">
      <c r="A41" s="45"/>
      <c r="B41" s="14"/>
      <c r="C41" s="8"/>
      <c r="D41" s="99"/>
      <c r="E41" s="57">
        <f t="shared" si="1"/>
        <v>0</v>
      </c>
      <c r="F41" s="6"/>
      <c r="G41" s="68"/>
      <c r="H41" s="69"/>
    </row>
    <row r="42" spans="1:8" x14ac:dyDescent="0.45">
      <c r="A42" s="45"/>
      <c r="B42" s="11"/>
      <c r="C42" s="12"/>
      <c r="D42" s="99"/>
      <c r="E42" s="57">
        <f t="shared" si="1"/>
        <v>0</v>
      </c>
      <c r="F42" s="15"/>
      <c r="G42" s="68"/>
      <c r="H42" s="69"/>
    </row>
    <row r="43" spans="1:8" s="226" customFormat="1" ht="19" thickBot="1" x14ac:dyDescent="0.5">
      <c r="A43" s="46"/>
      <c r="B43" s="16"/>
      <c r="C43" s="13"/>
      <c r="D43" s="229"/>
      <c r="E43" s="57">
        <f t="shared" ref="E43" si="2">ROUND(B43*C43,2)</f>
        <v>0</v>
      </c>
      <c r="F43" s="6"/>
      <c r="G43" s="224"/>
      <c r="H43" s="225"/>
    </row>
    <row r="44" spans="1:8" ht="19" thickBot="1" x14ac:dyDescent="0.5">
      <c r="A44" s="280" t="s">
        <v>149</v>
      </c>
      <c r="B44" s="281"/>
      <c r="C44" s="281"/>
      <c r="D44" s="282"/>
      <c r="E44" s="120">
        <f>SUM(E26:E43)</f>
        <v>0</v>
      </c>
      <c r="F44" s="121"/>
      <c r="G44" s="68"/>
      <c r="H44" s="69"/>
    </row>
    <row r="45" spans="1:8" ht="19" thickBot="1" x14ac:dyDescent="0.5">
      <c r="A45" s="122"/>
      <c r="B45" s="123"/>
      <c r="C45" s="123"/>
      <c r="D45" s="123"/>
      <c r="E45" s="123"/>
      <c r="F45" s="124"/>
      <c r="G45" s="68"/>
      <c r="H45" s="69"/>
    </row>
    <row r="46" spans="1:8" ht="37.5" thickBot="1" x14ac:dyDescent="0.5">
      <c r="A46" s="125" t="s">
        <v>150</v>
      </c>
      <c r="B46" s="58">
        <v>0.05</v>
      </c>
      <c r="C46" s="127"/>
      <c r="D46" s="128"/>
      <c r="E46" s="129">
        <f>+B46*(E44+E22)</f>
        <v>0</v>
      </c>
      <c r="F46" s="130" t="s">
        <v>151</v>
      </c>
      <c r="G46" s="72"/>
      <c r="H46" s="69"/>
    </row>
    <row r="47" spans="1:8" ht="19" thickBot="1" x14ac:dyDescent="0.5">
      <c r="A47" s="122"/>
      <c r="B47" s="123"/>
      <c r="C47" s="123"/>
      <c r="D47" s="123"/>
      <c r="E47" s="64" t="e">
        <f>E46/(E44+E22)</f>
        <v>#DIV/0!</v>
      </c>
      <c r="F47" s="124"/>
      <c r="G47" s="68"/>
      <c r="H47" s="69"/>
    </row>
    <row r="48" spans="1:8" ht="19" thickBot="1" x14ac:dyDescent="0.5">
      <c r="A48" s="280" t="s">
        <v>152</v>
      </c>
      <c r="B48" s="281"/>
      <c r="C48" s="281"/>
      <c r="D48" s="282"/>
      <c r="E48" s="120">
        <f>ROUND(E22+E44+E46,2)</f>
        <v>0</v>
      </c>
      <c r="F48" s="131"/>
      <c r="G48" s="68"/>
      <c r="H48" s="69"/>
    </row>
    <row r="49" spans="1:10" x14ac:dyDescent="0.45">
      <c r="A49" s="293" t="s">
        <v>115</v>
      </c>
      <c r="B49" s="294"/>
      <c r="C49" s="294"/>
      <c r="D49" s="294"/>
      <c r="E49" s="294"/>
      <c r="F49" s="295"/>
      <c r="G49" s="68"/>
      <c r="H49" s="69"/>
    </row>
    <row r="50" spans="1:10" x14ac:dyDescent="0.45">
      <c r="A50" s="133" t="s">
        <v>112</v>
      </c>
      <c r="B50" s="134">
        <f>B1</f>
        <v>0</v>
      </c>
      <c r="C50" s="135"/>
      <c r="D50" s="135"/>
      <c r="E50" s="136"/>
      <c r="F50" s="137" t="s">
        <v>153</v>
      </c>
      <c r="G50" s="68"/>
      <c r="H50" s="69"/>
    </row>
    <row r="51" spans="1:10" x14ac:dyDescent="0.45">
      <c r="A51" s="138" t="s">
        <v>154</v>
      </c>
      <c r="B51" s="139">
        <f>B2</f>
        <v>0</v>
      </c>
      <c r="C51" s="140"/>
      <c r="D51" s="140"/>
      <c r="E51" s="141"/>
      <c r="F51" s="124"/>
      <c r="G51" s="68"/>
      <c r="H51" s="69"/>
    </row>
    <row r="52" spans="1:10" x14ac:dyDescent="0.45">
      <c r="A52" s="142"/>
      <c r="B52" s="143"/>
      <c r="C52" s="143"/>
      <c r="D52" s="143"/>
      <c r="E52" s="143"/>
      <c r="F52" s="144"/>
      <c r="G52" s="68"/>
      <c r="H52" s="69"/>
    </row>
    <row r="53" spans="1:10" ht="21" x14ac:dyDescent="0.5">
      <c r="A53" s="145" t="s">
        <v>155</v>
      </c>
      <c r="B53" s="146"/>
      <c r="C53" s="147"/>
      <c r="D53" s="147"/>
      <c r="E53" s="146"/>
      <c r="F53" s="148"/>
      <c r="G53" s="72"/>
      <c r="H53" s="69"/>
      <c r="I53" s="79"/>
      <c r="J53" s="79"/>
    </row>
    <row r="54" spans="1:10" ht="55.5" x14ac:dyDescent="0.45">
      <c r="A54" s="149" t="s">
        <v>117</v>
      </c>
      <c r="B54" s="111" t="s">
        <v>118</v>
      </c>
      <c r="C54" s="111" t="s">
        <v>156</v>
      </c>
      <c r="D54" s="111" t="s">
        <v>157</v>
      </c>
      <c r="E54" s="150" t="s">
        <v>121</v>
      </c>
      <c r="F54" s="113" t="s">
        <v>122</v>
      </c>
      <c r="G54" s="68"/>
      <c r="H54" s="69"/>
    </row>
    <row r="55" spans="1:10" x14ac:dyDescent="0.45">
      <c r="A55" s="47" t="s">
        <v>239</v>
      </c>
      <c r="B55" s="17"/>
      <c r="C55" s="17"/>
      <c r="D55" s="17"/>
      <c r="E55" s="151">
        <f t="shared" ref="E55:E65" si="3">ROUND(B55*C55*D55,2)</f>
        <v>0</v>
      </c>
      <c r="F55" s="18"/>
      <c r="G55" s="68"/>
      <c r="H55" s="69"/>
      <c r="I55" s="79"/>
      <c r="J55" s="79"/>
    </row>
    <row r="56" spans="1:10" x14ac:dyDescent="0.45">
      <c r="A56" s="47"/>
      <c r="B56" s="17"/>
      <c r="C56" s="17"/>
      <c r="D56" s="17"/>
      <c r="E56" s="151">
        <f t="shared" si="3"/>
        <v>0</v>
      </c>
      <c r="F56" s="18"/>
      <c r="G56" s="68"/>
      <c r="H56" s="69"/>
    </row>
    <row r="57" spans="1:10" x14ac:dyDescent="0.45">
      <c r="A57" s="47"/>
      <c r="B57" s="17"/>
      <c r="C57" s="17"/>
      <c r="D57" s="17"/>
      <c r="E57" s="151">
        <f t="shared" si="3"/>
        <v>0</v>
      </c>
      <c r="F57" s="18"/>
      <c r="G57" s="68"/>
      <c r="H57" s="69"/>
      <c r="I57" s="95"/>
      <c r="J57" s="96"/>
    </row>
    <row r="58" spans="1:10" x14ac:dyDescent="0.45">
      <c r="A58" s="47"/>
      <c r="B58" s="17"/>
      <c r="C58" s="19"/>
      <c r="D58" s="19"/>
      <c r="E58" s="151">
        <f t="shared" si="3"/>
        <v>0</v>
      </c>
      <c r="F58" s="18"/>
      <c r="G58" s="68"/>
      <c r="H58" s="69"/>
      <c r="I58" s="95"/>
      <c r="J58" s="96"/>
    </row>
    <row r="59" spans="1:10" x14ac:dyDescent="0.45">
      <c r="A59" s="47"/>
      <c r="B59" s="17"/>
      <c r="C59" s="19"/>
      <c r="D59" s="19"/>
      <c r="E59" s="151">
        <f t="shared" si="3"/>
        <v>0</v>
      </c>
      <c r="F59" s="18"/>
      <c r="G59" s="68"/>
      <c r="H59" s="69"/>
      <c r="I59" s="95"/>
      <c r="J59" s="96"/>
    </row>
    <row r="60" spans="1:10" x14ac:dyDescent="0.45">
      <c r="A60" s="47"/>
      <c r="B60" s="17"/>
      <c r="C60" s="19"/>
      <c r="D60" s="19"/>
      <c r="E60" s="151">
        <f t="shared" si="3"/>
        <v>0</v>
      </c>
      <c r="F60" s="18"/>
      <c r="G60" s="68"/>
      <c r="H60" s="69"/>
      <c r="I60" s="95"/>
      <c r="J60" s="96"/>
    </row>
    <row r="61" spans="1:10" x14ac:dyDescent="0.45">
      <c r="A61" s="47"/>
      <c r="B61" s="17"/>
      <c r="C61" s="19"/>
      <c r="D61" s="19"/>
      <c r="E61" s="151">
        <f t="shared" si="3"/>
        <v>0</v>
      </c>
      <c r="F61" s="18"/>
      <c r="G61" s="68"/>
      <c r="H61" s="69"/>
      <c r="I61" s="95"/>
      <c r="J61" s="96"/>
    </row>
    <row r="62" spans="1:10" x14ac:dyDescent="0.45">
      <c r="A62" s="47"/>
      <c r="B62" s="17"/>
      <c r="C62" s="17"/>
      <c r="D62" s="17"/>
      <c r="E62" s="151">
        <f t="shared" si="3"/>
        <v>0</v>
      </c>
      <c r="F62" s="18"/>
      <c r="G62" s="68"/>
      <c r="H62" s="69"/>
      <c r="I62" s="95"/>
      <c r="J62" s="96"/>
    </row>
    <row r="63" spans="1:10" x14ac:dyDescent="0.45">
      <c r="A63" s="47"/>
      <c r="B63" s="17"/>
      <c r="C63" s="17"/>
      <c r="D63" s="17"/>
      <c r="E63" s="151">
        <f t="shared" si="3"/>
        <v>0</v>
      </c>
      <c r="F63" s="18"/>
      <c r="G63" s="68"/>
      <c r="H63" s="69"/>
      <c r="I63" s="95"/>
      <c r="J63" s="96"/>
    </row>
    <row r="64" spans="1:10" x14ac:dyDescent="0.45">
      <c r="A64" s="47"/>
      <c r="B64" s="17"/>
      <c r="C64" s="17"/>
      <c r="D64" s="17"/>
      <c r="E64" s="151">
        <f t="shared" si="3"/>
        <v>0</v>
      </c>
      <c r="F64" s="18"/>
      <c r="G64" s="68"/>
      <c r="H64" s="69"/>
      <c r="I64" s="95"/>
      <c r="J64" s="96"/>
    </row>
    <row r="65" spans="1:10" s="226" customFormat="1" ht="19" thickBot="1" x14ac:dyDescent="0.5">
      <c r="A65" s="47"/>
      <c r="B65" s="17"/>
      <c r="C65" s="17"/>
      <c r="D65" s="17"/>
      <c r="E65" s="151">
        <f t="shared" si="3"/>
        <v>0</v>
      </c>
      <c r="F65" s="55"/>
      <c r="G65" s="224"/>
      <c r="H65" s="225"/>
      <c r="I65" s="227"/>
      <c r="J65" s="228"/>
    </row>
    <row r="66" spans="1:10" ht="19" thickBot="1" x14ac:dyDescent="0.5">
      <c r="A66" s="285" t="s">
        <v>158</v>
      </c>
      <c r="B66" s="286"/>
      <c r="C66" s="286"/>
      <c r="D66" s="287"/>
      <c r="E66" s="152">
        <f>SUM(E55:E65)</f>
        <v>0</v>
      </c>
      <c r="F66" s="119"/>
      <c r="G66" s="68"/>
      <c r="H66" s="69"/>
      <c r="I66" s="95"/>
      <c r="J66" s="96"/>
    </row>
    <row r="67" spans="1:10" ht="37.5" thickBot="1" x14ac:dyDescent="0.5">
      <c r="A67" s="153" t="s">
        <v>159</v>
      </c>
      <c r="B67" s="154">
        <f>+B21</f>
        <v>0.05</v>
      </c>
      <c r="C67" s="99"/>
      <c r="D67" s="99"/>
      <c r="E67" s="155">
        <f>+E66*B67</f>
        <v>0</v>
      </c>
      <c r="F67" s="156"/>
      <c r="G67" s="68"/>
      <c r="H67" s="69"/>
      <c r="I67" s="95"/>
      <c r="J67" s="96"/>
    </row>
    <row r="68" spans="1:10" ht="19" thickBot="1" x14ac:dyDescent="0.5">
      <c r="A68" s="285" t="s">
        <v>160</v>
      </c>
      <c r="B68" s="286"/>
      <c r="C68" s="286"/>
      <c r="D68" s="287"/>
      <c r="E68" s="152">
        <f>+E67+E66</f>
        <v>0</v>
      </c>
      <c r="F68" s="157"/>
      <c r="G68" s="68"/>
      <c r="H68" s="69"/>
      <c r="I68" s="95"/>
      <c r="J68" s="96"/>
    </row>
    <row r="69" spans="1:10" x14ac:dyDescent="0.45">
      <c r="A69" s="142"/>
      <c r="B69" s="123"/>
      <c r="C69" s="123"/>
      <c r="D69" s="123"/>
      <c r="E69" s="123"/>
      <c r="F69" s="144"/>
      <c r="G69" s="68"/>
      <c r="H69" s="69"/>
    </row>
    <row r="70" spans="1:10" ht="42" x14ac:dyDescent="0.5">
      <c r="A70" s="158" t="s">
        <v>161</v>
      </c>
      <c r="B70" s="159"/>
      <c r="C70" s="159"/>
      <c r="D70" s="159"/>
      <c r="E70" s="159"/>
      <c r="F70" s="160"/>
      <c r="G70" s="68"/>
      <c r="H70" s="69"/>
    </row>
    <row r="71" spans="1:10" s="165" customFormat="1" ht="55.5" x14ac:dyDescent="0.45">
      <c r="A71" s="110" t="s">
        <v>131</v>
      </c>
      <c r="B71" s="161" t="s">
        <v>132</v>
      </c>
      <c r="C71" s="161" t="s">
        <v>162</v>
      </c>
      <c r="D71" s="162"/>
      <c r="E71" s="161" t="s">
        <v>134</v>
      </c>
      <c r="F71" s="163" t="s">
        <v>135</v>
      </c>
      <c r="G71" s="68"/>
      <c r="H71" s="164"/>
    </row>
    <row r="72" spans="1:10" x14ac:dyDescent="0.45">
      <c r="A72" s="166" t="s">
        <v>136</v>
      </c>
      <c r="B72" s="20"/>
      <c r="C72" s="21"/>
      <c r="D72" s="99"/>
      <c r="E72" s="59">
        <f t="shared" ref="E72:E83" si="4">ROUND(B72*C72,2)</f>
        <v>0</v>
      </c>
      <c r="F72" s="22"/>
      <c r="G72" s="68"/>
      <c r="H72" s="69"/>
    </row>
    <row r="73" spans="1:10" x14ac:dyDescent="0.45">
      <c r="A73" s="166" t="s">
        <v>137</v>
      </c>
      <c r="B73" s="23"/>
      <c r="C73" s="24"/>
      <c r="D73" s="99"/>
      <c r="E73" s="59">
        <f t="shared" si="4"/>
        <v>0</v>
      </c>
      <c r="F73" s="22"/>
      <c r="G73" s="68"/>
      <c r="H73" s="69"/>
    </row>
    <row r="74" spans="1:10" x14ac:dyDescent="0.45">
      <c r="A74" s="166" t="s">
        <v>138</v>
      </c>
      <c r="B74" s="23"/>
      <c r="C74" s="24"/>
      <c r="D74" s="99"/>
      <c r="E74" s="59">
        <f t="shared" si="4"/>
        <v>0</v>
      </c>
      <c r="F74" s="22"/>
      <c r="G74" s="68"/>
      <c r="H74" s="69"/>
    </row>
    <row r="75" spans="1:10" x14ac:dyDescent="0.45">
      <c r="A75" s="166" t="s">
        <v>139</v>
      </c>
      <c r="B75" s="23"/>
      <c r="C75" s="24"/>
      <c r="D75" s="99"/>
      <c r="E75" s="59">
        <f t="shared" si="4"/>
        <v>0</v>
      </c>
      <c r="F75" s="22"/>
      <c r="G75" s="68"/>
      <c r="H75" s="69"/>
    </row>
    <row r="76" spans="1:10" x14ac:dyDescent="0.45">
      <c r="A76" s="166" t="s">
        <v>140</v>
      </c>
      <c r="B76" s="23"/>
      <c r="C76" s="24"/>
      <c r="D76" s="99"/>
      <c r="E76" s="59">
        <f t="shared" si="4"/>
        <v>0</v>
      </c>
      <c r="F76" s="22"/>
      <c r="G76" s="68"/>
      <c r="H76" s="69"/>
    </row>
    <row r="77" spans="1:10" x14ac:dyDescent="0.45">
      <c r="A77" s="166" t="s">
        <v>141</v>
      </c>
      <c r="B77" s="23"/>
      <c r="C77" s="24"/>
      <c r="D77" s="99"/>
      <c r="E77" s="59">
        <f t="shared" si="4"/>
        <v>0</v>
      </c>
      <c r="F77" s="22"/>
      <c r="G77" s="68"/>
      <c r="H77" s="69"/>
    </row>
    <row r="78" spans="1:10" ht="37" x14ac:dyDescent="0.45">
      <c r="A78" s="166" t="s">
        <v>142</v>
      </c>
      <c r="B78" s="23"/>
      <c r="C78" s="24"/>
      <c r="D78" s="99"/>
      <c r="E78" s="59">
        <f t="shared" si="4"/>
        <v>0</v>
      </c>
      <c r="F78" s="22"/>
      <c r="G78" s="68"/>
      <c r="H78" s="69"/>
    </row>
    <row r="79" spans="1:10" x14ac:dyDescent="0.45">
      <c r="A79" s="166" t="s">
        <v>143</v>
      </c>
      <c r="B79" s="23"/>
      <c r="C79" s="24"/>
      <c r="D79" s="99"/>
      <c r="E79" s="59">
        <f t="shared" si="4"/>
        <v>0</v>
      </c>
      <c r="F79" s="22"/>
      <c r="G79" s="68"/>
      <c r="H79" s="167"/>
    </row>
    <row r="80" spans="1:10" ht="18" customHeight="1" x14ac:dyDescent="0.45">
      <c r="A80" s="166" t="s">
        <v>144</v>
      </c>
      <c r="B80" s="23"/>
      <c r="C80" s="24"/>
      <c r="D80" s="99"/>
      <c r="E80" s="59">
        <f t="shared" si="4"/>
        <v>0</v>
      </c>
      <c r="F80" s="22"/>
      <c r="G80" s="68"/>
      <c r="H80" s="168"/>
    </row>
    <row r="81" spans="1:8" x14ac:dyDescent="0.45">
      <c r="A81" s="166" t="s">
        <v>145</v>
      </c>
      <c r="B81" s="23"/>
      <c r="C81" s="24"/>
      <c r="D81" s="99"/>
      <c r="E81" s="59">
        <f t="shared" si="4"/>
        <v>0</v>
      </c>
      <c r="F81" s="22"/>
      <c r="G81" s="68"/>
      <c r="H81" s="69"/>
    </row>
    <row r="82" spans="1:8" x14ac:dyDescent="0.45">
      <c r="A82" s="166" t="s">
        <v>146</v>
      </c>
      <c r="B82" s="23"/>
      <c r="C82" s="24"/>
      <c r="D82" s="99"/>
      <c r="E82" s="59">
        <f t="shared" si="4"/>
        <v>0</v>
      </c>
      <c r="F82" s="22"/>
      <c r="G82" s="169"/>
      <c r="H82" s="169"/>
    </row>
    <row r="83" spans="1:8" x14ac:dyDescent="0.45">
      <c r="A83" s="170" t="s">
        <v>147</v>
      </c>
      <c r="B83" s="23"/>
      <c r="C83" s="24"/>
      <c r="D83" s="99"/>
      <c r="E83" s="59">
        <f t="shared" si="4"/>
        <v>0</v>
      </c>
      <c r="F83" s="22"/>
      <c r="G83" s="68"/>
      <c r="H83" s="69"/>
    </row>
    <row r="84" spans="1:8" ht="37" x14ac:dyDescent="0.45">
      <c r="A84" s="171" t="s">
        <v>148</v>
      </c>
      <c r="B84" s="99"/>
      <c r="C84" s="99"/>
      <c r="D84" s="99"/>
      <c r="E84" s="40"/>
      <c r="F84" s="101"/>
      <c r="G84" s="68"/>
      <c r="H84" s="69"/>
    </row>
    <row r="85" spans="1:8" x14ac:dyDescent="0.45">
      <c r="A85" s="48"/>
      <c r="B85" s="23"/>
      <c r="C85" s="24"/>
      <c r="D85" s="99"/>
      <c r="E85" s="59">
        <f>ROUND(B85*C85,2)</f>
        <v>0</v>
      </c>
      <c r="F85" s="22"/>
      <c r="G85" s="68"/>
      <c r="H85" s="69"/>
    </row>
    <row r="86" spans="1:8" x14ac:dyDescent="0.45">
      <c r="A86" s="48"/>
      <c r="B86" s="23"/>
      <c r="C86" s="24"/>
      <c r="D86" s="99"/>
      <c r="E86" s="59">
        <f>ROUND(B86*C86,2)</f>
        <v>0</v>
      </c>
      <c r="F86" s="22"/>
      <c r="G86" s="68"/>
      <c r="H86" s="69"/>
    </row>
    <row r="87" spans="1:8" x14ac:dyDescent="0.45">
      <c r="A87" s="48"/>
      <c r="B87" s="23"/>
      <c r="C87" s="24"/>
      <c r="D87" s="99"/>
      <c r="E87" s="59">
        <f t="shared" ref="E87:E89" si="5">ROUND(B87*C87,2)</f>
        <v>0</v>
      </c>
      <c r="F87" s="22"/>
      <c r="G87" s="68"/>
      <c r="H87" s="69"/>
    </row>
    <row r="88" spans="1:8" x14ac:dyDescent="0.45">
      <c r="A88" s="48"/>
      <c r="B88" s="23"/>
      <c r="C88" s="24"/>
      <c r="D88" s="99"/>
      <c r="E88" s="59">
        <f t="shared" si="5"/>
        <v>0</v>
      </c>
      <c r="F88" s="22"/>
      <c r="G88" s="68"/>
      <c r="H88" s="69"/>
    </row>
    <row r="89" spans="1:8" s="226" customFormat="1" ht="19" thickBot="1" x14ac:dyDescent="0.5">
      <c r="A89" s="48"/>
      <c r="B89" s="25"/>
      <c r="C89" s="26"/>
      <c r="D89" s="229"/>
      <c r="E89" s="231">
        <f t="shared" si="5"/>
        <v>0</v>
      </c>
      <c r="F89" s="22"/>
      <c r="G89" s="224"/>
      <c r="H89" s="225"/>
    </row>
    <row r="90" spans="1:8" ht="19" thickBot="1" x14ac:dyDescent="0.5">
      <c r="A90" s="285" t="s">
        <v>163</v>
      </c>
      <c r="B90" s="286"/>
      <c r="C90" s="286"/>
      <c r="D90" s="287"/>
      <c r="E90" s="172">
        <f>SUM(E72:E89)</f>
        <v>0</v>
      </c>
      <c r="F90" s="124"/>
      <c r="G90" s="68"/>
      <c r="H90" s="69"/>
    </row>
    <row r="91" spans="1:8" ht="19" thickBot="1" x14ac:dyDescent="0.5">
      <c r="A91" s="173"/>
      <c r="B91" s="123"/>
      <c r="C91" s="123"/>
      <c r="D91" s="123"/>
      <c r="E91" s="123"/>
      <c r="F91" s="124"/>
      <c r="G91" s="68"/>
      <c r="H91" s="69"/>
    </row>
    <row r="92" spans="1:8" ht="37.5" thickBot="1" x14ac:dyDescent="0.5">
      <c r="A92" s="125" t="s">
        <v>164</v>
      </c>
      <c r="B92" s="126">
        <f>B46</f>
        <v>0.05</v>
      </c>
      <c r="C92" s="127"/>
      <c r="D92" s="128"/>
      <c r="E92" s="120">
        <f>+B92*(E90+E68)</f>
        <v>0</v>
      </c>
      <c r="F92" s="130" t="s">
        <v>151</v>
      </c>
      <c r="G92" s="68"/>
      <c r="H92" s="69"/>
    </row>
    <row r="93" spans="1:8" ht="19" thickBot="1" x14ac:dyDescent="0.5">
      <c r="A93" s="122"/>
      <c r="B93" s="123"/>
      <c r="C93" s="123"/>
      <c r="D93" s="123"/>
      <c r="E93" s="64" t="e">
        <f>+E92/(E90+E68)</f>
        <v>#DIV/0!</v>
      </c>
      <c r="F93" s="124"/>
      <c r="G93" s="68"/>
      <c r="H93" s="69"/>
    </row>
    <row r="94" spans="1:8" ht="19" thickBot="1" x14ac:dyDescent="0.5">
      <c r="A94" s="280" t="s">
        <v>165</v>
      </c>
      <c r="B94" s="281"/>
      <c r="C94" s="281"/>
      <c r="D94" s="282"/>
      <c r="E94" s="120">
        <f>E68+E90+E92</f>
        <v>0</v>
      </c>
      <c r="F94" s="174" t="str">
        <f>IF(E94=E48,"EQUAL Years", " YEARS not EQUAL - Need to Revise")</f>
        <v>EQUAL Years</v>
      </c>
      <c r="G94" s="68"/>
      <c r="H94" s="69"/>
    </row>
    <row r="95" spans="1:8" x14ac:dyDescent="0.45">
      <c r="A95" s="293" t="s">
        <v>115</v>
      </c>
      <c r="B95" s="294"/>
      <c r="C95" s="294"/>
      <c r="D95" s="294"/>
      <c r="E95" s="294"/>
      <c r="F95" s="295"/>
      <c r="G95" s="68"/>
      <c r="H95" s="69"/>
    </row>
    <row r="96" spans="1:8" x14ac:dyDescent="0.45">
      <c r="A96" s="133" t="s">
        <v>112</v>
      </c>
      <c r="B96" s="175">
        <f>B1</f>
        <v>0</v>
      </c>
      <c r="C96" s="135"/>
      <c r="D96" s="135"/>
      <c r="E96" s="136"/>
      <c r="F96" s="176"/>
      <c r="G96" s="68"/>
      <c r="H96" s="69"/>
    </row>
    <row r="97" spans="1:10" x14ac:dyDescent="0.45">
      <c r="A97" s="138" t="s">
        <v>154</v>
      </c>
      <c r="B97" s="177">
        <f>B2</f>
        <v>0</v>
      </c>
      <c r="C97" s="140"/>
      <c r="D97" s="140"/>
      <c r="E97" s="141"/>
      <c r="F97" s="124"/>
      <c r="G97" s="68"/>
      <c r="H97" s="69"/>
    </row>
    <row r="98" spans="1:10" x14ac:dyDescent="0.45">
      <c r="A98" s="132"/>
      <c r="B98" s="178"/>
      <c r="C98" s="178"/>
      <c r="D98" s="178"/>
      <c r="E98" s="104"/>
      <c r="F98" s="144"/>
      <c r="G98" s="68"/>
      <c r="H98" s="69"/>
    </row>
    <row r="99" spans="1:10" x14ac:dyDescent="0.45">
      <c r="A99" s="179" t="s">
        <v>166</v>
      </c>
      <c r="B99" s="180"/>
      <c r="C99" s="181"/>
      <c r="D99" s="181"/>
      <c r="E99" s="180"/>
      <c r="F99" s="182"/>
      <c r="G99" s="72"/>
      <c r="H99" s="69"/>
      <c r="I99" s="79"/>
      <c r="J99" s="79"/>
    </row>
    <row r="100" spans="1:10" ht="55.5" x14ac:dyDescent="0.45">
      <c r="A100" s="149" t="s">
        <v>117</v>
      </c>
      <c r="B100" s="111" t="s">
        <v>118</v>
      </c>
      <c r="C100" s="111" t="s">
        <v>156</v>
      </c>
      <c r="D100" s="111" t="s">
        <v>157</v>
      </c>
      <c r="E100" s="183" t="s">
        <v>121</v>
      </c>
      <c r="F100" s="113" t="s">
        <v>122</v>
      </c>
      <c r="G100" s="68"/>
      <c r="H100" s="69"/>
    </row>
    <row r="101" spans="1:10" x14ac:dyDescent="0.45">
      <c r="A101" s="49"/>
      <c r="B101" s="63"/>
      <c r="C101" s="30"/>
      <c r="D101" s="30"/>
      <c r="E101" s="151">
        <f>ROUND(B101*C101*D101,2)</f>
        <v>0</v>
      </c>
      <c r="F101" s="32"/>
      <c r="G101" s="68"/>
      <c r="H101" s="69"/>
      <c r="I101" s="79"/>
      <c r="J101" s="79"/>
    </row>
    <row r="102" spans="1:10" x14ac:dyDescent="0.45">
      <c r="A102" s="49"/>
      <c r="B102" s="63"/>
      <c r="C102" s="30"/>
      <c r="D102" s="30"/>
      <c r="E102" s="151">
        <f t="shared" ref="E102:E111" si="6">ROUND(B102*C102*D102,2)</f>
        <v>0</v>
      </c>
      <c r="F102" s="32"/>
      <c r="G102" s="68"/>
      <c r="H102" s="69"/>
    </row>
    <row r="103" spans="1:10" x14ac:dyDescent="0.45">
      <c r="A103" s="49"/>
      <c r="B103" s="63"/>
      <c r="C103" s="30"/>
      <c r="D103" s="30"/>
      <c r="E103" s="151">
        <f t="shared" si="6"/>
        <v>0</v>
      </c>
      <c r="F103" s="32"/>
      <c r="G103" s="68"/>
      <c r="H103" s="69"/>
      <c r="I103" s="95"/>
      <c r="J103" s="96"/>
    </row>
    <row r="104" spans="1:10" x14ac:dyDescent="0.45">
      <c r="A104" s="49"/>
      <c r="B104" s="63"/>
      <c r="C104" s="31"/>
      <c r="D104" s="31"/>
      <c r="E104" s="151">
        <f t="shared" si="6"/>
        <v>0</v>
      </c>
      <c r="F104" s="32"/>
      <c r="G104" s="68"/>
      <c r="H104" s="69"/>
      <c r="I104" s="95"/>
      <c r="J104" s="96"/>
    </row>
    <row r="105" spans="1:10" x14ac:dyDescent="0.45">
      <c r="A105" s="49"/>
      <c r="B105" s="63"/>
      <c r="C105" s="31"/>
      <c r="D105" s="31"/>
      <c r="E105" s="151">
        <f t="shared" si="6"/>
        <v>0</v>
      </c>
      <c r="F105" s="32"/>
      <c r="G105" s="68"/>
      <c r="H105" s="69"/>
      <c r="I105" s="95"/>
      <c r="J105" s="96"/>
    </row>
    <row r="106" spans="1:10" x14ac:dyDescent="0.45">
      <c r="A106" s="49"/>
      <c r="B106" s="63"/>
      <c r="C106" s="31"/>
      <c r="D106" s="31"/>
      <c r="E106" s="151">
        <f t="shared" si="6"/>
        <v>0</v>
      </c>
      <c r="F106" s="32"/>
      <c r="G106" s="68"/>
      <c r="H106" s="69"/>
      <c r="I106" s="95"/>
      <c r="J106" s="96"/>
    </row>
    <row r="107" spans="1:10" x14ac:dyDescent="0.45">
      <c r="A107" s="49"/>
      <c r="B107" s="63"/>
      <c r="C107" s="31"/>
      <c r="D107" s="31"/>
      <c r="E107" s="151">
        <f t="shared" si="6"/>
        <v>0</v>
      </c>
      <c r="F107" s="32"/>
      <c r="G107" s="68"/>
      <c r="H107" s="69"/>
      <c r="I107" s="95"/>
      <c r="J107" s="96"/>
    </row>
    <row r="108" spans="1:10" x14ac:dyDescent="0.45">
      <c r="A108" s="49"/>
      <c r="B108" s="63"/>
      <c r="C108" s="30"/>
      <c r="D108" s="30"/>
      <c r="E108" s="151">
        <f t="shared" si="6"/>
        <v>0</v>
      </c>
      <c r="F108" s="32"/>
      <c r="G108" s="68"/>
      <c r="H108" s="69"/>
      <c r="I108" s="95"/>
      <c r="J108" s="96"/>
    </row>
    <row r="109" spans="1:10" x14ac:dyDescent="0.45">
      <c r="A109" s="49"/>
      <c r="B109" s="63"/>
      <c r="C109" s="30"/>
      <c r="D109" s="30"/>
      <c r="E109" s="151">
        <f t="shared" si="6"/>
        <v>0</v>
      </c>
      <c r="F109" s="32"/>
      <c r="G109" s="68"/>
      <c r="H109" s="69"/>
      <c r="I109" s="95"/>
      <c r="J109" s="96"/>
    </row>
    <row r="110" spans="1:10" x14ac:dyDescent="0.45">
      <c r="A110" s="49"/>
      <c r="B110" s="63"/>
      <c r="C110" s="30"/>
      <c r="D110" s="30"/>
      <c r="E110" s="151">
        <f t="shared" si="6"/>
        <v>0</v>
      </c>
      <c r="F110" s="32"/>
      <c r="G110" s="68"/>
      <c r="H110" s="69"/>
      <c r="I110" s="95"/>
      <c r="J110" s="96"/>
    </row>
    <row r="111" spans="1:10" s="226" customFormat="1" ht="19" thickBot="1" x14ac:dyDescent="0.5">
      <c r="A111" s="49"/>
      <c r="B111" s="63"/>
      <c r="C111" s="30"/>
      <c r="D111" s="30"/>
      <c r="E111" s="151">
        <f t="shared" si="6"/>
        <v>0</v>
      </c>
      <c r="F111" s="56"/>
      <c r="G111" s="224"/>
      <c r="H111" s="225"/>
      <c r="I111" s="227"/>
      <c r="J111" s="228"/>
    </row>
    <row r="112" spans="1:10" ht="19" thickBot="1" x14ac:dyDescent="0.5">
      <c r="A112" s="285" t="s">
        <v>167</v>
      </c>
      <c r="B112" s="286"/>
      <c r="C112" s="286"/>
      <c r="D112" s="287"/>
      <c r="E112" s="184">
        <f>SUM(E101:E111)</f>
        <v>0</v>
      </c>
      <c r="F112" s="185"/>
      <c r="G112" s="68"/>
      <c r="H112" s="69"/>
      <c r="I112" s="95"/>
      <c r="J112" s="96"/>
    </row>
    <row r="113" spans="1:10" ht="37.5" thickBot="1" x14ac:dyDescent="0.5">
      <c r="A113" s="186" t="s">
        <v>159</v>
      </c>
      <c r="B113" s="187">
        <f>+B67</f>
        <v>0.05</v>
      </c>
      <c r="C113" s="99"/>
      <c r="D113" s="99"/>
      <c r="E113" s="188">
        <f>+E112*B113</f>
        <v>0</v>
      </c>
      <c r="F113" s="189"/>
      <c r="G113" s="68"/>
      <c r="H113" s="69"/>
      <c r="I113" s="95"/>
      <c r="J113" s="96"/>
    </row>
    <row r="114" spans="1:10" ht="19" thickBot="1" x14ac:dyDescent="0.5">
      <c r="A114" s="285" t="s">
        <v>168</v>
      </c>
      <c r="B114" s="286"/>
      <c r="C114" s="286"/>
      <c r="D114" s="287"/>
      <c r="E114" s="190">
        <f>+E112+E113</f>
        <v>0</v>
      </c>
      <c r="F114" s="131"/>
      <c r="G114" s="68"/>
      <c r="H114" s="69"/>
      <c r="I114" s="95"/>
      <c r="J114" s="96"/>
    </row>
    <row r="115" spans="1:10" x14ac:dyDescent="0.45">
      <c r="A115" s="142"/>
      <c r="B115" s="123"/>
      <c r="C115" s="123"/>
      <c r="D115" s="123"/>
      <c r="E115" s="123"/>
      <c r="F115" s="144"/>
      <c r="G115" s="68"/>
      <c r="H115" s="69"/>
    </row>
    <row r="116" spans="1:10" x14ac:dyDescent="0.45">
      <c r="A116" s="296" t="s">
        <v>169</v>
      </c>
      <c r="B116" s="297"/>
      <c r="C116" s="297"/>
      <c r="D116" s="297"/>
      <c r="E116" s="297"/>
      <c r="F116" s="298"/>
      <c r="G116" s="68"/>
      <c r="H116" s="69"/>
    </row>
    <row r="117" spans="1:10" s="165" customFormat="1" ht="55.5" x14ac:dyDescent="0.45">
      <c r="A117" s="67" t="s">
        <v>131</v>
      </c>
      <c r="B117" s="191" t="s">
        <v>132</v>
      </c>
      <c r="C117" s="191" t="s">
        <v>170</v>
      </c>
      <c r="D117" s="162"/>
      <c r="E117" s="191" t="s">
        <v>134</v>
      </c>
      <c r="F117" s="192" t="s">
        <v>135</v>
      </c>
      <c r="G117" s="68"/>
      <c r="H117" s="164"/>
    </row>
    <row r="118" spans="1:10" x14ac:dyDescent="0.45">
      <c r="A118" s="193" t="s">
        <v>136</v>
      </c>
      <c r="B118" s="33"/>
      <c r="C118" s="34"/>
      <c r="D118" s="99"/>
      <c r="E118" s="60">
        <f t="shared" ref="E118:E129" si="7">ROUND(B118*C118,2)</f>
        <v>0</v>
      </c>
      <c r="F118" s="62"/>
      <c r="G118" s="68"/>
      <c r="H118" s="69"/>
    </row>
    <row r="119" spans="1:10" x14ac:dyDescent="0.45">
      <c r="A119" s="194" t="s">
        <v>137</v>
      </c>
      <c r="B119" s="35"/>
      <c r="C119" s="34"/>
      <c r="D119" s="99"/>
      <c r="E119" s="60">
        <f t="shared" si="7"/>
        <v>0</v>
      </c>
      <c r="F119" s="37"/>
      <c r="G119" s="68"/>
      <c r="H119" s="69"/>
    </row>
    <row r="120" spans="1:10" x14ac:dyDescent="0.45">
      <c r="A120" s="194" t="s">
        <v>138</v>
      </c>
      <c r="B120" s="35"/>
      <c r="C120" s="34"/>
      <c r="D120" s="99"/>
      <c r="E120" s="60">
        <f t="shared" si="7"/>
        <v>0</v>
      </c>
      <c r="F120" s="37"/>
      <c r="G120" s="68"/>
      <c r="H120" s="69"/>
    </row>
    <row r="121" spans="1:10" x14ac:dyDescent="0.45">
      <c r="A121" s="194" t="s">
        <v>139</v>
      </c>
      <c r="B121" s="35"/>
      <c r="C121" s="34"/>
      <c r="D121" s="99"/>
      <c r="E121" s="60">
        <f t="shared" si="7"/>
        <v>0</v>
      </c>
      <c r="F121" s="37"/>
      <c r="G121" s="68"/>
      <c r="H121" s="69"/>
    </row>
    <row r="122" spans="1:10" x14ac:dyDescent="0.45">
      <c r="A122" s="194" t="s">
        <v>140</v>
      </c>
      <c r="B122" s="35"/>
      <c r="C122" s="34"/>
      <c r="D122" s="99"/>
      <c r="E122" s="60">
        <f t="shared" si="7"/>
        <v>0</v>
      </c>
      <c r="F122" s="37"/>
      <c r="G122" s="68"/>
      <c r="H122" s="69"/>
    </row>
    <row r="123" spans="1:10" x14ac:dyDescent="0.45">
      <c r="A123" s="194" t="s">
        <v>141</v>
      </c>
      <c r="B123" s="35"/>
      <c r="C123" s="34"/>
      <c r="D123" s="99"/>
      <c r="E123" s="60">
        <f t="shared" si="7"/>
        <v>0</v>
      </c>
      <c r="F123" s="37"/>
      <c r="G123" s="68"/>
      <c r="H123" s="69"/>
    </row>
    <row r="124" spans="1:10" ht="37" x14ac:dyDescent="0.45">
      <c r="A124" s="194" t="s">
        <v>142</v>
      </c>
      <c r="B124" s="35"/>
      <c r="C124" s="34"/>
      <c r="D124" s="99"/>
      <c r="E124" s="60">
        <f t="shared" si="7"/>
        <v>0</v>
      </c>
      <c r="F124" s="37"/>
      <c r="G124" s="68"/>
      <c r="H124" s="69"/>
    </row>
    <row r="125" spans="1:10" x14ac:dyDescent="0.45">
      <c r="A125" s="194" t="s">
        <v>143</v>
      </c>
      <c r="B125" s="35"/>
      <c r="C125" s="34"/>
      <c r="D125" s="99"/>
      <c r="E125" s="60">
        <f t="shared" si="7"/>
        <v>0</v>
      </c>
      <c r="F125" s="37"/>
      <c r="G125" s="68"/>
      <c r="H125" s="69"/>
    </row>
    <row r="126" spans="1:10" x14ac:dyDescent="0.45">
      <c r="A126" s="194" t="s">
        <v>144</v>
      </c>
      <c r="B126" s="35"/>
      <c r="C126" s="36"/>
      <c r="D126" s="99"/>
      <c r="E126" s="60">
        <f t="shared" si="7"/>
        <v>0</v>
      </c>
      <c r="F126" s="37"/>
      <c r="G126" s="68"/>
      <c r="H126" s="69"/>
    </row>
    <row r="127" spans="1:10" x14ac:dyDescent="0.45">
      <c r="A127" s="194" t="s">
        <v>145</v>
      </c>
      <c r="B127" s="35"/>
      <c r="C127" s="36"/>
      <c r="D127" s="99"/>
      <c r="E127" s="60">
        <f t="shared" si="7"/>
        <v>0</v>
      </c>
      <c r="F127" s="37"/>
      <c r="G127" s="68"/>
      <c r="H127" s="69"/>
    </row>
    <row r="128" spans="1:10" x14ac:dyDescent="0.45">
      <c r="A128" s="194" t="s">
        <v>146</v>
      </c>
      <c r="B128" s="35"/>
      <c r="C128" s="36"/>
      <c r="D128" s="99"/>
      <c r="E128" s="60">
        <f t="shared" si="7"/>
        <v>0</v>
      </c>
      <c r="F128" s="37"/>
      <c r="G128" s="68"/>
      <c r="H128" s="69"/>
    </row>
    <row r="129" spans="1:14" x14ac:dyDescent="0.45">
      <c r="A129" s="195" t="s">
        <v>147</v>
      </c>
      <c r="B129" s="35"/>
      <c r="C129" s="36"/>
      <c r="D129" s="99"/>
      <c r="E129" s="60">
        <f t="shared" si="7"/>
        <v>0</v>
      </c>
      <c r="F129" s="37"/>
      <c r="G129" s="68"/>
      <c r="H129" s="69"/>
    </row>
    <row r="130" spans="1:14" ht="37" x14ac:dyDescent="0.45">
      <c r="A130" s="196" t="s">
        <v>148</v>
      </c>
      <c r="B130" s="99"/>
      <c r="C130" s="99"/>
      <c r="D130" s="99"/>
      <c r="E130" s="118"/>
      <c r="F130" s="101"/>
      <c r="G130" s="68"/>
      <c r="H130" s="69"/>
    </row>
    <row r="131" spans="1:14" x14ac:dyDescent="0.45">
      <c r="A131" s="50"/>
      <c r="B131" s="35"/>
      <c r="C131" s="36"/>
      <c r="D131" s="99"/>
      <c r="E131" s="60">
        <f t="shared" ref="E131:E135" si="8">ROUND(B131*C131,2)</f>
        <v>0</v>
      </c>
      <c r="F131" s="37"/>
      <c r="G131" s="68"/>
      <c r="H131" s="69"/>
    </row>
    <row r="132" spans="1:14" x14ac:dyDescent="0.45">
      <c r="A132" s="50"/>
      <c r="B132" s="35"/>
      <c r="C132" s="36"/>
      <c r="D132" s="99"/>
      <c r="E132" s="60">
        <f t="shared" si="8"/>
        <v>0</v>
      </c>
      <c r="F132" s="37"/>
      <c r="G132" s="68"/>
      <c r="H132" s="69"/>
    </row>
    <row r="133" spans="1:14" x14ac:dyDescent="0.45">
      <c r="A133" s="50"/>
      <c r="B133" s="35"/>
      <c r="C133" s="36"/>
      <c r="D133" s="99"/>
      <c r="E133" s="60">
        <f t="shared" si="8"/>
        <v>0</v>
      </c>
      <c r="F133" s="37"/>
      <c r="G133" s="68"/>
      <c r="H133" s="69"/>
    </row>
    <row r="134" spans="1:14" x14ac:dyDescent="0.45">
      <c r="A134" s="50"/>
      <c r="B134" s="35"/>
      <c r="C134" s="36"/>
      <c r="D134" s="99"/>
      <c r="E134" s="60">
        <f t="shared" si="8"/>
        <v>0</v>
      </c>
      <c r="F134" s="37"/>
      <c r="G134" s="68"/>
      <c r="H134" s="69"/>
    </row>
    <row r="135" spans="1:14" s="226" customFormat="1" ht="19" thickBot="1" x14ac:dyDescent="0.5">
      <c r="A135" s="50"/>
      <c r="B135" s="38"/>
      <c r="C135" s="39"/>
      <c r="D135" s="229"/>
      <c r="E135" s="232">
        <f t="shared" si="8"/>
        <v>0</v>
      </c>
      <c r="F135" s="37"/>
      <c r="G135" s="224"/>
      <c r="H135" s="225"/>
    </row>
    <row r="136" spans="1:14" ht="19" thickBot="1" x14ac:dyDescent="0.5">
      <c r="A136" s="285" t="s">
        <v>171</v>
      </c>
      <c r="B136" s="286"/>
      <c r="C136" s="286"/>
      <c r="D136" s="287"/>
      <c r="E136" s="172">
        <f>SUM(E118:E135)</f>
        <v>0</v>
      </c>
      <c r="F136" s="124"/>
      <c r="G136" s="68"/>
      <c r="H136" s="69"/>
    </row>
    <row r="137" spans="1:14" ht="19" thickBot="1" x14ac:dyDescent="0.5">
      <c r="A137" s="173"/>
      <c r="B137" s="123"/>
      <c r="C137" s="123"/>
      <c r="D137" s="123"/>
      <c r="E137" s="123"/>
      <c r="F137" s="124"/>
      <c r="G137" s="68"/>
      <c r="H137" s="69"/>
    </row>
    <row r="138" spans="1:14" ht="37.5" thickBot="1" x14ac:dyDescent="0.5">
      <c r="A138" s="125" t="s">
        <v>172</v>
      </c>
      <c r="B138" s="197">
        <f>B46</f>
        <v>0.05</v>
      </c>
      <c r="C138" s="127"/>
      <c r="D138" s="128"/>
      <c r="E138" s="120">
        <f>B138*SUM(E136,E114)</f>
        <v>0</v>
      </c>
      <c r="F138" s="130" t="s">
        <v>151</v>
      </c>
      <c r="G138" s="68"/>
      <c r="H138" s="69"/>
    </row>
    <row r="139" spans="1:14" ht="19" thickBot="1" x14ac:dyDescent="0.5">
      <c r="A139" s="122"/>
      <c r="B139" s="198"/>
      <c r="C139" s="123"/>
      <c r="D139" s="123"/>
      <c r="E139" s="64" t="e">
        <f>+E138/(E136+E114)</f>
        <v>#DIV/0!</v>
      </c>
      <c r="F139" s="124"/>
      <c r="G139" s="68"/>
      <c r="H139" s="69"/>
    </row>
    <row r="140" spans="1:14" ht="19" thickBot="1" x14ac:dyDescent="0.5">
      <c r="A140" s="280" t="s">
        <v>173</v>
      </c>
      <c r="B140" s="281"/>
      <c r="C140" s="281"/>
      <c r="D140" s="282"/>
      <c r="E140" s="120">
        <f>E114+E136+E138</f>
        <v>0</v>
      </c>
      <c r="F140" s="174" t="str">
        <f>IF(E140=E48,"EQUAL Years", " YEARS not EQUAL - Need to Revise")</f>
        <v>EQUAL Years</v>
      </c>
      <c r="G140" s="68"/>
      <c r="H140" s="69"/>
    </row>
    <row r="141" spans="1:14" ht="19" thickBot="1" x14ac:dyDescent="0.5">
      <c r="A141" s="173"/>
      <c r="B141" s="123"/>
      <c r="C141" s="123"/>
      <c r="D141" s="123"/>
      <c r="E141" s="123"/>
      <c r="F141" s="124"/>
      <c r="G141" s="68"/>
      <c r="H141" s="69"/>
    </row>
    <row r="142" spans="1:14" ht="19" thickBot="1" x14ac:dyDescent="0.5">
      <c r="A142" s="285" t="s">
        <v>174</v>
      </c>
      <c r="B142" s="286"/>
      <c r="C142" s="286"/>
      <c r="D142" s="287"/>
      <c r="E142" s="172">
        <f>E48+E94+E140</f>
        <v>0</v>
      </c>
      <c r="F142" s="124" t="s">
        <v>175</v>
      </c>
      <c r="G142" s="68"/>
      <c r="H142" s="69"/>
    </row>
    <row r="143" spans="1:14" x14ac:dyDescent="0.45">
      <c r="A143" s="199"/>
      <c r="B143" s="200"/>
      <c r="C143" s="200"/>
      <c r="D143" s="200"/>
      <c r="E143" s="201"/>
      <c r="F143" s="202"/>
      <c r="G143" s="68"/>
      <c r="H143" s="69"/>
    </row>
    <row r="144" spans="1:14" x14ac:dyDescent="0.45">
      <c r="A144" s="283" t="s">
        <v>176</v>
      </c>
      <c r="B144" s="283"/>
      <c r="C144" s="283"/>
      <c r="D144" s="283"/>
      <c r="E144" s="283"/>
      <c r="F144" s="284"/>
      <c r="G144" s="203"/>
      <c r="H144" s="200"/>
      <c r="I144" s="200"/>
      <c r="J144" s="200"/>
      <c r="K144" s="200"/>
      <c r="L144" s="68"/>
      <c r="M144" s="68"/>
      <c r="N144" s="69"/>
    </row>
    <row r="145" spans="1:18" x14ac:dyDescent="0.45">
      <c r="A145" s="324" t="s">
        <v>177</v>
      </c>
      <c r="B145" s="325"/>
      <c r="C145" s="325"/>
      <c r="D145" s="325"/>
      <c r="E145" s="325"/>
      <c r="F145" s="326"/>
      <c r="G145" s="68"/>
      <c r="H145" s="69"/>
    </row>
    <row r="146" spans="1:18" x14ac:dyDescent="0.45">
      <c r="A146" s="303" t="s">
        <v>178</v>
      </c>
      <c r="B146" s="304"/>
      <c r="C146" s="304"/>
      <c r="D146" s="304"/>
      <c r="E146" s="304"/>
      <c r="F146" s="305"/>
      <c r="G146" s="68"/>
      <c r="H146" s="69"/>
    </row>
    <row r="147" spans="1:18" ht="55.5" x14ac:dyDescent="0.45">
      <c r="A147" s="204" t="s">
        <v>179</v>
      </c>
      <c r="B147" s="143"/>
      <c r="C147" s="143"/>
      <c r="D147" s="143"/>
      <c r="E147" s="143"/>
      <c r="F147" s="144"/>
      <c r="G147" s="68"/>
      <c r="H147" s="69"/>
    </row>
    <row r="148" spans="1:18" x14ac:dyDescent="0.45">
      <c r="A148" s="288" t="s">
        <v>176</v>
      </c>
      <c r="B148" s="289"/>
      <c r="C148" s="289"/>
      <c r="D148" s="289"/>
      <c r="E148" s="289"/>
      <c r="F148" s="289"/>
      <c r="G148" s="205"/>
      <c r="H148" s="69"/>
      <c r="I148" s="69"/>
      <c r="J148" s="69"/>
      <c r="K148" s="69"/>
      <c r="L148" s="69"/>
      <c r="M148" s="69"/>
      <c r="N148" s="69"/>
      <c r="O148" s="69"/>
      <c r="P148" s="69"/>
      <c r="Q148" s="69"/>
      <c r="R148" s="69"/>
    </row>
    <row r="149" spans="1:18" x14ac:dyDescent="0.45">
      <c r="A149" s="290" t="s">
        <v>180</v>
      </c>
      <c r="B149" s="291"/>
      <c r="C149" s="291"/>
      <c r="D149" s="291"/>
      <c r="E149" s="291"/>
      <c r="F149" s="292"/>
      <c r="G149" s="205"/>
      <c r="H149" s="69"/>
      <c r="I149" s="69"/>
      <c r="J149" s="69"/>
      <c r="K149" s="69"/>
      <c r="L149" s="69"/>
      <c r="M149" s="69"/>
      <c r="N149" s="69"/>
      <c r="O149" s="69"/>
      <c r="P149" s="69"/>
      <c r="Q149" s="69"/>
      <c r="R149" s="69"/>
    </row>
    <row r="150" spans="1:18" x14ac:dyDescent="0.45">
      <c r="A150" s="308" t="s">
        <v>181</v>
      </c>
      <c r="B150" s="309"/>
      <c r="C150" s="309"/>
      <c r="D150" s="309"/>
      <c r="E150" s="309"/>
      <c r="F150" s="310"/>
      <c r="G150" s="205"/>
      <c r="H150" s="69"/>
      <c r="I150" s="69"/>
      <c r="J150" s="69"/>
      <c r="K150" s="69"/>
      <c r="L150" s="69"/>
      <c r="M150" s="69"/>
      <c r="N150" s="69"/>
      <c r="O150" s="69"/>
      <c r="P150" s="69"/>
      <c r="Q150" s="69"/>
      <c r="R150" s="69"/>
    </row>
    <row r="151" spans="1:18" x14ac:dyDescent="0.45">
      <c r="A151" s="133" t="s">
        <v>112</v>
      </c>
      <c r="B151" s="175">
        <f>+B1</f>
        <v>0</v>
      </c>
      <c r="C151" s="135"/>
      <c r="D151" s="135"/>
      <c r="E151" s="136"/>
      <c r="F151" s="137" t="s">
        <v>153</v>
      </c>
      <c r="G151" s="69"/>
      <c r="H151" s="69"/>
      <c r="I151" s="69"/>
      <c r="J151" s="69"/>
      <c r="K151" s="69"/>
      <c r="L151" s="69"/>
      <c r="M151" s="69"/>
      <c r="N151" s="69"/>
      <c r="O151" s="69"/>
      <c r="P151" s="69"/>
      <c r="Q151" s="69"/>
      <c r="R151" s="69"/>
    </row>
    <row r="152" spans="1:18" x14ac:dyDescent="0.45">
      <c r="A152" s="138" t="s">
        <v>154</v>
      </c>
      <c r="B152" s="206">
        <f>+B2</f>
        <v>0</v>
      </c>
      <c r="C152" s="72"/>
      <c r="D152" s="72"/>
      <c r="E152" s="207"/>
      <c r="F152" s="124"/>
      <c r="G152" s="69"/>
      <c r="H152" s="69"/>
      <c r="I152" s="69"/>
      <c r="J152" s="69"/>
      <c r="K152" s="69"/>
      <c r="L152" s="69"/>
      <c r="M152" s="69"/>
      <c r="N152" s="69"/>
      <c r="O152" s="69"/>
      <c r="P152" s="69"/>
      <c r="Q152" s="69"/>
      <c r="R152" s="69"/>
    </row>
    <row r="153" spans="1:18" x14ac:dyDescent="0.45">
      <c r="A153" s="132"/>
      <c r="B153" s="178"/>
      <c r="C153" s="178"/>
      <c r="D153" s="178"/>
      <c r="E153" s="104"/>
      <c r="F153" s="144"/>
      <c r="G153" s="69"/>
      <c r="H153" s="69"/>
      <c r="I153" s="69"/>
      <c r="J153" s="69"/>
      <c r="K153" s="69"/>
      <c r="L153" s="69"/>
      <c r="M153" s="69"/>
      <c r="N153" s="69"/>
      <c r="O153" s="69"/>
      <c r="P153" s="69"/>
      <c r="Q153" s="69"/>
      <c r="R153" s="69"/>
    </row>
    <row r="154" spans="1:18" ht="37" x14ac:dyDescent="0.45">
      <c r="A154" s="208" t="s">
        <v>182</v>
      </c>
      <c r="B154" s="209"/>
      <c r="C154" s="210"/>
      <c r="D154" s="210"/>
      <c r="E154" s="209"/>
      <c r="F154" s="211"/>
      <c r="G154" s="69"/>
      <c r="H154" s="69"/>
    </row>
    <row r="155" spans="1:18" ht="55.5" x14ac:dyDescent="0.45">
      <c r="A155" s="149" t="s">
        <v>117</v>
      </c>
      <c r="B155" s="112" t="s">
        <v>118</v>
      </c>
      <c r="C155" s="112" t="s">
        <v>156</v>
      </c>
      <c r="D155" s="112" t="s">
        <v>157</v>
      </c>
      <c r="E155" s="183" t="s">
        <v>121</v>
      </c>
      <c r="F155" s="235" t="s">
        <v>183</v>
      </c>
      <c r="G155" s="69"/>
      <c r="H155" s="69"/>
    </row>
    <row r="156" spans="1:18" x14ac:dyDescent="0.45">
      <c r="A156" s="233" t="s">
        <v>234</v>
      </c>
      <c r="B156" s="236"/>
      <c r="C156" s="237"/>
      <c r="D156" s="237"/>
      <c r="E156" s="234">
        <f t="shared" ref="E156:E158" si="9">+E101+E55+E9</f>
        <v>0</v>
      </c>
      <c r="F156" s="238" t="str">
        <f>IF(+F101=0," ",F101)</f>
        <v xml:space="preserve"> </v>
      </c>
      <c r="G156" s="69"/>
      <c r="H156" s="69"/>
    </row>
    <row r="157" spans="1:18" x14ac:dyDescent="0.45">
      <c r="A157" s="233" t="s">
        <v>235</v>
      </c>
      <c r="B157" s="236"/>
      <c r="C157" s="237"/>
      <c r="D157" s="237"/>
      <c r="E157" s="234">
        <f t="shared" si="9"/>
        <v>0</v>
      </c>
      <c r="F157" s="238" t="str">
        <f>IF(+F102=0," ",F102)</f>
        <v xml:space="preserve"> </v>
      </c>
      <c r="G157" s="69"/>
      <c r="H157" s="69"/>
    </row>
    <row r="158" spans="1:18" x14ac:dyDescent="0.45">
      <c r="A158" s="240" t="s">
        <v>236</v>
      </c>
      <c r="B158" s="236"/>
      <c r="C158" s="237"/>
      <c r="D158" s="237"/>
      <c r="E158" s="241">
        <f t="shared" si="9"/>
        <v>0</v>
      </c>
      <c r="F158" s="238" t="str">
        <f>IF(+F103=0," ",F103)</f>
        <v xml:space="preserve"> </v>
      </c>
      <c r="G158" s="69"/>
      <c r="H158" s="69"/>
    </row>
    <row r="159" spans="1:18" hidden="1" x14ac:dyDescent="0.45">
      <c r="A159" s="238" t="str">
        <f>IF(+A104=0," ",A104)</f>
        <v xml:space="preserve"> </v>
      </c>
      <c r="B159" s="236"/>
      <c r="C159" s="237"/>
      <c r="D159" s="237"/>
      <c r="E159" s="243"/>
      <c r="F159" s="238" t="str">
        <f>IF(+F104=0," ",F104)</f>
        <v xml:space="preserve"> </v>
      </c>
      <c r="G159" s="69"/>
      <c r="H159" s="69"/>
    </row>
    <row r="160" spans="1:18" hidden="1" x14ac:dyDescent="0.45">
      <c r="A160" s="238" t="str">
        <f t="shared" ref="A160:A166" si="10">IF(+A105=0," ",A105)</f>
        <v xml:space="preserve"> </v>
      </c>
      <c r="B160" s="236"/>
      <c r="C160" s="237"/>
      <c r="D160" s="237"/>
      <c r="E160" s="243"/>
      <c r="F160" s="238" t="str">
        <f t="shared" ref="F160:F166" si="11">IF(+F105=0," ",F105)</f>
        <v xml:space="preserve"> </v>
      </c>
      <c r="G160" s="69"/>
      <c r="H160" s="69"/>
    </row>
    <row r="161" spans="1:8" hidden="1" x14ac:dyDescent="0.45">
      <c r="A161" s="238" t="str">
        <f t="shared" si="10"/>
        <v xml:space="preserve"> </v>
      </c>
      <c r="B161" s="236"/>
      <c r="C161" s="237"/>
      <c r="D161" s="237"/>
      <c r="E161" s="243"/>
      <c r="F161" s="238" t="str">
        <f t="shared" si="11"/>
        <v xml:space="preserve"> </v>
      </c>
      <c r="G161" s="69"/>
      <c r="H161" s="69"/>
    </row>
    <row r="162" spans="1:8" hidden="1" x14ac:dyDescent="0.45">
      <c r="A162" s="238" t="str">
        <f t="shared" si="10"/>
        <v xml:space="preserve"> </v>
      </c>
      <c r="B162" s="236"/>
      <c r="C162" s="237"/>
      <c r="D162" s="237"/>
      <c r="E162" s="243"/>
      <c r="F162" s="238" t="str">
        <f t="shared" si="11"/>
        <v xml:space="preserve"> </v>
      </c>
      <c r="G162" s="69"/>
      <c r="H162" s="69"/>
    </row>
    <row r="163" spans="1:8" hidden="1" x14ac:dyDescent="0.45">
      <c r="A163" s="238" t="str">
        <f t="shared" si="10"/>
        <v xml:space="preserve"> </v>
      </c>
      <c r="B163" s="236"/>
      <c r="C163" s="237"/>
      <c r="D163" s="237"/>
      <c r="E163" s="243"/>
      <c r="F163" s="238" t="str">
        <f t="shared" si="11"/>
        <v xml:space="preserve"> </v>
      </c>
      <c r="G163" s="69"/>
      <c r="H163" s="69"/>
    </row>
    <row r="164" spans="1:8" hidden="1" x14ac:dyDescent="0.45">
      <c r="A164" s="238" t="str">
        <f t="shared" si="10"/>
        <v xml:space="preserve"> </v>
      </c>
      <c r="B164" s="236"/>
      <c r="C164" s="237"/>
      <c r="D164" s="237"/>
      <c r="E164" s="243"/>
      <c r="F164" s="238" t="str">
        <f t="shared" si="11"/>
        <v xml:space="preserve"> </v>
      </c>
      <c r="G164" s="69"/>
      <c r="H164" s="69"/>
    </row>
    <row r="165" spans="1:8" hidden="1" x14ac:dyDescent="0.45">
      <c r="A165" s="238" t="str">
        <f t="shared" si="10"/>
        <v xml:space="preserve"> </v>
      </c>
      <c r="B165" s="236"/>
      <c r="C165" s="237"/>
      <c r="D165" s="237"/>
      <c r="E165" s="243"/>
      <c r="F165" s="238" t="str">
        <f t="shared" si="11"/>
        <v xml:space="preserve"> </v>
      </c>
      <c r="G165" s="69"/>
      <c r="H165" s="69"/>
    </row>
    <row r="166" spans="1:8" hidden="1" x14ac:dyDescent="0.45">
      <c r="A166" s="238" t="str">
        <f t="shared" si="10"/>
        <v xml:space="preserve"> </v>
      </c>
      <c r="B166" s="236"/>
      <c r="C166" s="237"/>
      <c r="D166" s="237"/>
      <c r="E166" s="243"/>
      <c r="F166" s="238" t="str">
        <f t="shared" si="11"/>
        <v xml:space="preserve"> </v>
      </c>
      <c r="G166" s="69"/>
      <c r="H166" s="69"/>
    </row>
    <row r="167" spans="1:8" ht="19" thickBot="1" x14ac:dyDescent="0.5">
      <c r="A167" s="311" t="s">
        <v>184</v>
      </c>
      <c r="B167" s="306"/>
      <c r="C167" s="306"/>
      <c r="D167" s="307"/>
      <c r="E167" s="242">
        <f>SUM(E156:E158)</f>
        <v>0</v>
      </c>
      <c r="F167" s="239"/>
      <c r="G167" s="69"/>
      <c r="H167" s="69"/>
    </row>
    <row r="168" spans="1:8" ht="37.5" thickBot="1" x14ac:dyDescent="0.5">
      <c r="A168" s="230" t="s">
        <v>185</v>
      </c>
      <c r="B168" s="213">
        <f>B21</f>
        <v>0.05</v>
      </c>
      <c r="C168" s="99"/>
      <c r="D168" s="99"/>
      <c r="E168" s="94">
        <f>E167*B168</f>
        <v>0</v>
      </c>
      <c r="F168" s="214" t="str">
        <f>IF(+F113=0," ",F113)</f>
        <v xml:space="preserve"> </v>
      </c>
      <c r="G168" s="69"/>
      <c r="H168" s="69"/>
    </row>
    <row r="169" spans="1:8" ht="19" thickBot="1" x14ac:dyDescent="0.5">
      <c r="A169" s="285" t="s">
        <v>186</v>
      </c>
      <c r="B169" s="286"/>
      <c r="C169" s="286"/>
      <c r="D169" s="287"/>
      <c r="E169" s="152">
        <f>SUM(E167:E168)</f>
        <v>0</v>
      </c>
      <c r="F169" s="157"/>
      <c r="G169" s="69"/>
      <c r="H169" s="69"/>
    </row>
    <row r="170" spans="1:8" x14ac:dyDescent="0.45">
      <c r="A170" s="142"/>
      <c r="B170" s="123"/>
      <c r="C170" s="123"/>
      <c r="D170" s="123"/>
      <c r="E170" s="123"/>
      <c r="F170" s="144"/>
      <c r="G170" s="69"/>
      <c r="H170" s="69"/>
    </row>
    <row r="171" spans="1:8" ht="37" x14ac:dyDescent="0.45">
      <c r="A171" s="215" t="s">
        <v>187</v>
      </c>
      <c r="B171" s="216"/>
      <c r="C171" s="216"/>
      <c r="D171" s="216"/>
      <c r="E171" s="216"/>
      <c r="F171" s="217"/>
      <c r="G171" s="69"/>
      <c r="H171" s="69"/>
    </row>
    <row r="172" spans="1:8" ht="55.5" x14ac:dyDescent="0.45">
      <c r="A172" s="218"/>
      <c r="B172" s="245" t="s">
        <v>132</v>
      </c>
      <c r="C172" s="246" t="s">
        <v>170</v>
      </c>
      <c r="D172" s="99"/>
      <c r="E172" s="161" t="s">
        <v>134</v>
      </c>
      <c r="F172" s="163" t="s">
        <v>135</v>
      </c>
      <c r="G172" s="69"/>
      <c r="H172" s="69"/>
    </row>
    <row r="173" spans="1:8" x14ac:dyDescent="0.45">
      <c r="A173" s="219" t="s">
        <v>136</v>
      </c>
      <c r="B173" s="236"/>
      <c r="C173" s="237"/>
      <c r="D173" s="99"/>
      <c r="E173" s="94">
        <f>+E118+E72+E26</f>
        <v>0</v>
      </c>
      <c r="F173" s="212" t="str">
        <f t="shared" ref="F173:F184" si="12">IF(+F118=0," ",F118)</f>
        <v xml:space="preserve"> </v>
      </c>
      <c r="G173" s="69"/>
      <c r="H173" s="69"/>
    </row>
    <row r="174" spans="1:8" x14ac:dyDescent="0.45">
      <c r="A174" s="219" t="s">
        <v>137</v>
      </c>
      <c r="B174" s="236"/>
      <c r="C174" s="237"/>
      <c r="D174" s="99"/>
      <c r="E174" s="94">
        <f t="shared" ref="E174:E184" si="13">+E119+E73+E27</f>
        <v>0</v>
      </c>
      <c r="F174" s="212" t="str">
        <f t="shared" si="12"/>
        <v xml:space="preserve"> </v>
      </c>
      <c r="G174" s="69"/>
      <c r="H174" s="69"/>
    </row>
    <row r="175" spans="1:8" x14ac:dyDescent="0.45">
      <c r="A175" s="219" t="s">
        <v>138</v>
      </c>
      <c r="B175" s="236"/>
      <c r="C175" s="237"/>
      <c r="D175" s="99"/>
      <c r="E175" s="94">
        <f t="shared" si="13"/>
        <v>0</v>
      </c>
      <c r="F175" s="212" t="str">
        <f t="shared" si="12"/>
        <v xml:space="preserve"> </v>
      </c>
      <c r="G175" s="69"/>
      <c r="H175" s="69"/>
    </row>
    <row r="176" spans="1:8" x14ac:dyDescent="0.45">
      <c r="A176" s="219" t="s">
        <v>139</v>
      </c>
      <c r="B176" s="236"/>
      <c r="C176" s="237"/>
      <c r="D176" s="99"/>
      <c r="E176" s="94">
        <f t="shared" si="13"/>
        <v>0</v>
      </c>
      <c r="F176" s="212" t="str">
        <f t="shared" si="12"/>
        <v xml:space="preserve"> </v>
      </c>
      <c r="G176" s="69"/>
      <c r="H176" s="69"/>
    </row>
    <row r="177" spans="1:8" x14ac:dyDescent="0.45">
      <c r="A177" s="219" t="s">
        <v>140</v>
      </c>
      <c r="B177" s="236"/>
      <c r="C177" s="237"/>
      <c r="D177" s="99"/>
      <c r="E177" s="94">
        <f t="shared" si="13"/>
        <v>0</v>
      </c>
      <c r="F177" s="212" t="str">
        <f t="shared" si="12"/>
        <v xml:space="preserve"> </v>
      </c>
      <c r="G177" s="69"/>
      <c r="H177" s="69"/>
    </row>
    <row r="178" spans="1:8" x14ac:dyDescent="0.45">
      <c r="A178" s="219" t="s">
        <v>141</v>
      </c>
      <c r="B178" s="236"/>
      <c r="C178" s="237"/>
      <c r="D178" s="99"/>
      <c r="E178" s="94">
        <f t="shared" si="13"/>
        <v>0</v>
      </c>
      <c r="F178" s="212" t="str">
        <f t="shared" si="12"/>
        <v xml:space="preserve"> </v>
      </c>
    </row>
    <row r="179" spans="1:8" ht="37" x14ac:dyDescent="0.45">
      <c r="A179" s="219" t="s">
        <v>142</v>
      </c>
      <c r="B179" s="236"/>
      <c r="C179" s="237"/>
      <c r="D179" s="99"/>
      <c r="E179" s="94">
        <f t="shared" si="13"/>
        <v>0</v>
      </c>
      <c r="F179" s="212" t="str">
        <f t="shared" si="12"/>
        <v xml:space="preserve"> </v>
      </c>
    </row>
    <row r="180" spans="1:8" x14ac:dyDescent="0.45">
      <c r="A180" s="219" t="s">
        <v>143</v>
      </c>
      <c r="B180" s="236"/>
      <c r="C180" s="237"/>
      <c r="D180" s="99"/>
      <c r="E180" s="94">
        <f t="shared" si="13"/>
        <v>0</v>
      </c>
      <c r="F180" s="212" t="str">
        <f t="shared" si="12"/>
        <v xml:space="preserve"> </v>
      </c>
    </row>
    <row r="181" spans="1:8" x14ac:dyDescent="0.45">
      <c r="A181" s="219" t="s">
        <v>188</v>
      </c>
      <c r="B181" s="236"/>
      <c r="C181" s="237"/>
      <c r="D181" s="99"/>
      <c r="E181" s="94">
        <f t="shared" si="13"/>
        <v>0</v>
      </c>
      <c r="F181" s="212" t="str">
        <f t="shared" si="12"/>
        <v xml:space="preserve"> </v>
      </c>
    </row>
    <row r="182" spans="1:8" x14ac:dyDescent="0.45">
      <c r="A182" s="219" t="s">
        <v>145</v>
      </c>
      <c r="B182" s="236"/>
      <c r="C182" s="237"/>
      <c r="D182" s="99"/>
      <c r="E182" s="94">
        <f t="shared" si="13"/>
        <v>0</v>
      </c>
      <c r="F182" s="212" t="str">
        <f t="shared" si="12"/>
        <v xml:space="preserve"> </v>
      </c>
    </row>
    <row r="183" spans="1:8" x14ac:dyDescent="0.45">
      <c r="A183" s="219" t="s">
        <v>146</v>
      </c>
      <c r="B183" s="236"/>
      <c r="C183" s="237"/>
      <c r="D183" s="99"/>
      <c r="E183" s="94">
        <f t="shared" si="13"/>
        <v>0</v>
      </c>
      <c r="F183" s="212" t="str">
        <f t="shared" si="12"/>
        <v xml:space="preserve"> </v>
      </c>
    </row>
    <row r="184" spans="1:8" x14ac:dyDescent="0.45">
      <c r="A184" s="220" t="s">
        <v>147</v>
      </c>
      <c r="B184" s="236"/>
      <c r="C184" s="237"/>
      <c r="D184" s="99"/>
      <c r="E184" s="94">
        <f t="shared" si="13"/>
        <v>0</v>
      </c>
      <c r="F184" s="212" t="str">
        <f t="shared" si="12"/>
        <v xml:space="preserve"> </v>
      </c>
    </row>
    <row r="185" spans="1:8" ht="37" x14ac:dyDescent="0.45">
      <c r="A185" s="244" t="s">
        <v>148</v>
      </c>
      <c r="B185" s="99"/>
      <c r="C185" s="99"/>
      <c r="D185" s="99"/>
      <c r="E185" s="118"/>
      <c r="F185" s="101"/>
    </row>
    <row r="186" spans="1:8" x14ac:dyDescent="0.45">
      <c r="A186" s="233" t="str">
        <f t="shared" ref="A186:A190" si="14">IF(+A131=0," ",A131)</f>
        <v xml:space="preserve"> </v>
      </c>
      <c r="B186" s="236"/>
      <c r="C186" s="237"/>
      <c r="D186" s="99"/>
      <c r="E186" s="247">
        <f>+E131+E85+E39</f>
        <v>0</v>
      </c>
      <c r="F186" s="212" t="str">
        <f t="shared" ref="F186:F190" si="15">IF(+F131=0," ",F131)</f>
        <v xml:space="preserve"> </v>
      </c>
    </row>
    <row r="187" spans="1:8" x14ac:dyDescent="0.45">
      <c r="A187" s="233" t="str">
        <f t="shared" si="14"/>
        <v xml:space="preserve"> </v>
      </c>
      <c r="B187" s="236"/>
      <c r="C187" s="237"/>
      <c r="D187" s="99"/>
      <c r="E187" s="247">
        <f>+E132+E86+E40</f>
        <v>0</v>
      </c>
      <c r="F187" s="212" t="str">
        <f t="shared" si="15"/>
        <v xml:space="preserve"> </v>
      </c>
    </row>
    <row r="188" spans="1:8" x14ac:dyDescent="0.45">
      <c r="A188" s="233" t="str">
        <f t="shared" si="14"/>
        <v xml:space="preserve"> </v>
      </c>
      <c r="B188" s="236"/>
      <c r="C188" s="237"/>
      <c r="D188" s="99"/>
      <c r="E188" s="247">
        <f>+E133+E87+E41</f>
        <v>0</v>
      </c>
      <c r="F188" s="212" t="str">
        <f t="shared" si="15"/>
        <v xml:space="preserve"> </v>
      </c>
    </row>
    <row r="189" spans="1:8" x14ac:dyDescent="0.45">
      <c r="A189" s="233" t="str">
        <f t="shared" si="14"/>
        <v xml:space="preserve"> </v>
      </c>
      <c r="B189" s="236"/>
      <c r="C189" s="237"/>
      <c r="D189" s="99"/>
      <c r="E189" s="247">
        <f>+E134+E88+E42</f>
        <v>0</v>
      </c>
      <c r="F189" s="212" t="str">
        <f t="shared" si="15"/>
        <v xml:space="preserve"> </v>
      </c>
    </row>
    <row r="190" spans="1:8" ht="19" thickBot="1" x14ac:dyDescent="0.5">
      <c r="A190" s="233" t="str">
        <f t="shared" si="14"/>
        <v xml:space="preserve"> </v>
      </c>
      <c r="B190" s="236"/>
      <c r="C190" s="237"/>
      <c r="D190" s="99"/>
      <c r="E190" s="247">
        <f>+E135+E89+E43</f>
        <v>0</v>
      </c>
      <c r="F190" s="212" t="str">
        <f t="shared" si="15"/>
        <v xml:space="preserve"> </v>
      </c>
    </row>
    <row r="191" spans="1:8" ht="19" thickBot="1" x14ac:dyDescent="0.5">
      <c r="A191" s="285" t="s">
        <v>189</v>
      </c>
      <c r="B191" s="306"/>
      <c r="C191" s="306"/>
      <c r="D191" s="307"/>
      <c r="E191" s="172">
        <f>SUM(E173:E190)</f>
        <v>0</v>
      </c>
      <c r="F191" s="124"/>
    </row>
    <row r="192" spans="1:8" ht="19" thickBot="1" x14ac:dyDescent="0.5">
      <c r="A192" s="173"/>
      <c r="B192" s="123"/>
      <c r="C192" s="123"/>
      <c r="D192" s="123"/>
      <c r="E192" s="123"/>
      <c r="F192" s="124"/>
    </row>
    <row r="193" spans="1:6" ht="37.5" thickBot="1" x14ac:dyDescent="0.5">
      <c r="A193" s="125" t="s">
        <v>190</v>
      </c>
      <c r="B193" s="221">
        <f>B46</f>
        <v>0.05</v>
      </c>
      <c r="C193" s="222"/>
      <c r="D193" s="223"/>
      <c r="E193" s="120">
        <f>E138+E92+E46</f>
        <v>0</v>
      </c>
      <c r="F193" s="124" t="s">
        <v>151</v>
      </c>
    </row>
    <row r="194" spans="1:6" ht="19" thickBot="1" x14ac:dyDescent="0.5">
      <c r="A194" s="122"/>
      <c r="B194" s="123"/>
      <c r="C194" s="123"/>
      <c r="D194" s="123"/>
      <c r="E194" s="41" t="e">
        <f>+E193/(E191+E169)</f>
        <v>#DIV/0!</v>
      </c>
      <c r="F194" s="124"/>
    </row>
    <row r="195" spans="1:6" ht="19" thickBot="1" x14ac:dyDescent="0.5">
      <c r="A195" s="280" t="s">
        <v>191</v>
      </c>
      <c r="B195" s="281"/>
      <c r="C195" s="281"/>
      <c r="D195" s="282"/>
      <c r="E195" s="120">
        <f>E191+E193</f>
        <v>0</v>
      </c>
      <c r="F195" s="124"/>
    </row>
    <row r="196" spans="1:6" ht="56" thickBot="1" x14ac:dyDescent="0.5">
      <c r="A196" s="173"/>
      <c r="B196" s="123"/>
      <c r="C196" s="123"/>
      <c r="D196" s="123"/>
      <c r="E196" s="123" t="s">
        <v>238</v>
      </c>
      <c r="F196" s="124"/>
    </row>
    <row r="197" spans="1:6" ht="19" thickBot="1" x14ac:dyDescent="0.5">
      <c r="A197" s="285" t="s">
        <v>174</v>
      </c>
      <c r="B197" s="286"/>
      <c r="C197" s="286"/>
      <c r="D197" s="287"/>
      <c r="E197" s="172">
        <f>E140+E48+E94</f>
        <v>0</v>
      </c>
      <c r="F197" s="124" t="s">
        <v>237</v>
      </c>
    </row>
    <row r="198" spans="1:6" x14ac:dyDescent="0.45">
      <c r="A198" s="300" t="s">
        <v>192</v>
      </c>
      <c r="B198" s="301"/>
      <c r="C198" s="301"/>
      <c r="D198" s="301"/>
      <c r="E198" s="301"/>
      <c r="F198" s="302"/>
    </row>
    <row r="199" spans="1:6" x14ac:dyDescent="0.45">
      <c r="A199" s="303" t="s">
        <v>193</v>
      </c>
      <c r="B199" s="304"/>
      <c r="C199" s="304"/>
      <c r="D199" s="304"/>
      <c r="E199" s="304"/>
      <c r="F199" s="305"/>
    </row>
    <row r="200" spans="1:6" ht="55.5" x14ac:dyDescent="0.45">
      <c r="A200" s="204" t="s">
        <v>179</v>
      </c>
      <c r="B200" s="143"/>
      <c r="C200" s="143"/>
      <c r="D200" s="143"/>
      <c r="E200" s="143"/>
      <c r="F200" s="144"/>
    </row>
  </sheetData>
  <sheetProtection algorithmName="SHA-512" hashValue="+iC76Jk/fBGxUzarVkLl2mbSPLAjAfgT1FpqI7J7BzGbkDlGcMzQjT/jSFjzt+iH2Sk9utLMbujrTNwbzuXs6A==" saltValue="tyfVOmy/FnBpazjJwlHr7w==" spinCount="100000" sheet="1" objects="1" scenarios="1"/>
  <mergeCells count="34">
    <mergeCell ref="B1:F1"/>
    <mergeCell ref="A4:F4"/>
    <mergeCell ref="B2:F2"/>
    <mergeCell ref="B3:F3"/>
    <mergeCell ref="A195:D195"/>
    <mergeCell ref="A146:F146"/>
    <mergeCell ref="A145:F145"/>
    <mergeCell ref="A22:D22"/>
    <mergeCell ref="A44:D44"/>
    <mergeCell ref="A142:D142"/>
    <mergeCell ref="A90:D90"/>
    <mergeCell ref="A68:D68"/>
    <mergeCell ref="A48:D48"/>
    <mergeCell ref="A94:D94"/>
    <mergeCell ref="A114:D114"/>
    <mergeCell ref="A136:D136"/>
    <mergeCell ref="A198:F198"/>
    <mergeCell ref="A199:F199"/>
    <mergeCell ref="A169:D169"/>
    <mergeCell ref="A191:D191"/>
    <mergeCell ref="A150:F150"/>
    <mergeCell ref="A167:D167"/>
    <mergeCell ref="A7:B7"/>
    <mergeCell ref="A140:D140"/>
    <mergeCell ref="A144:F144"/>
    <mergeCell ref="A197:D197"/>
    <mergeCell ref="A148:F148"/>
    <mergeCell ref="A149:F149"/>
    <mergeCell ref="A95:F95"/>
    <mergeCell ref="A116:F116"/>
    <mergeCell ref="A66:D66"/>
    <mergeCell ref="A112:D112"/>
    <mergeCell ref="A49:F49"/>
    <mergeCell ref="A20:D20"/>
  </mergeCells>
  <conditionalFormatting sqref="B9:B19 B55:B65">
    <cfRule type="cellIs" dxfId="14" priority="21" operator="lessThan">
      <formula>18.42</formula>
    </cfRule>
  </conditionalFormatting>
  <conditionalFormatting sqref="B21">
    <cfRule type="cellIs" dxfId="13" priority="9" operator="greaterThan">
      <formula>0.3</formula>
    </cfRule>
  </conditionalFormatting>
  <conditionalFormatting sqref="B46">
    <cfRule type="cellIs" dxfId="12" priority="7" operator="greaterThan">
      <formula>0.15</formula>
    </cfRule>
  </conditionalFormatting>
  <conditionalFormatting sqref="B67">
    <cfRule type="cellIs" dxfId="11" priority="8" operator="greaterThan">
      <formula>30</formula>
    </cfRule>
  </conditionalFormatting>
  <conditionalFormatting sqref="B92">
    <cfRule type="cellIs" dxfId="10" priority="6" operator="greaterThan">
      <formula>0.15</formula>
    </cfRule>
  </conditionalFormatting>
  <conditionalFormatting sqref="B101:B111">
    <cfRule type="cellIs" dxfId="9" priority="13" operator="lessThan">
      <formula>18.42</formula>
    </cfRule>
  </conditionalFormatting>
  <conditionalFormatting sqref="B113">
    <cfRule type="cellIs" dxfId="8" priority="2" operator="greaterThan">
      <formula>0.3</formula>
    </cfRule>
  </conditionalFormatting>
  <conditionalFormatting sqref="B138">
    <cfRule type="cellIs" dxfId="7" priority="14" operator="greaterThan">
      <formula>0.15</formula>
    </cfRule>
  </conditionalFormatting>
  <conditionalFormatting sqref="C9:C19 C55:C65">
    <cfRule type="cellIs" dxfId="6" priority="20" operator="greaterThan">
      <formula>40</formula>
    </cfRule>
  </conditionalFormatting>
  <conditionalFormatting sqref="C26:C37 C39:C43">
    <cfRule type="cellIs" dxfId="5" priority="18" operator="greaterThan">
      <formula>12</formula>
    </cfRule>
  </conditionalFormatting>
  <conditionalFormatting sqref="C72:C89">
    <cfRule type="cellIs" dxfId="4" priority="3" operator="greaterThan">
      <formula>12</formula>
    </cfRule>
  </conditionalFormatting>
  <conditionalFormatting sqref="C101:C111">
    <cfRule type="cellIs" dxfId="3" priority="5" operator="greaterThan">
      <formula>40</formula>
    </cfRule>
  </conditionalFormatting>
  <conditionalFormatting sqref="D9:D19 D55:D65">
    <cfRule type="cellIs" dxfId="2" priority="19" operator="greaterThan">
      <formula>52</formula>
    </cfRule>
  </conditionalFormatting>
  <conditionalFormatting sqref="D101:D111">
    <cfRule type="cellIs" dxfId="1" priority="4" operator="greaterThan">
      <formula>52</formula>
    </cfRule>
  </conditionalFormatting>
  <conditionalFormatting sqref="E142">
    <cfRule type="cellIs" dxfId="0" priority="1" operator="lessThan">
      <formula>150000</formula>
    </cfRule>
  </conditionalFormatting>
  <pageMargins left="0.5" right="0.5" top="0.5" bottom="0.75" header="0.3" footer="0.3"/>
  <pageSetup scale="56" fitToHeight="0" orientation="portrait" r:id="rId1"/>
  <headerFooter>
    <oddHeader>&amp;C&amp;"-,Bold"&amp;14Year 3 Care First Community Investment Budget Form</oddHeader>
    <oddFooter>&amp;R&amp;P</oddFooter>
  </headerFooter>
  <rowBreaks count="3" manualBreakCount="3">
    <brk id="49" max="5" man="1"/>
    <brk id="95" max="5" man="1"/>
    <brk id="148" max="16383" man="1"/>
  </rowBreaks>
  <ignoredErrors>
    <ignoredError sqref="B67 B113 B138" unlockedFormula="1"/>
    <ignoredError sqref="E139" evalError="1"/>
  </ignoredErrors>
  <extLst>
    <ext xmlns:x14="http://schemas.microsoft.com/office/spreadsheetml/2009/9/main" uri="{CCE6A557-97BC-4b89-ADB6-D9C93CAAB3DF}">
      <x14:dataValidations xmlns:xm="http://schemas.microsoft.com/office/excel/2006/main" count="1">
        <x14:dataValidation type="list" allowBlank="1" showInputMessage="1" showErrorMessage="1" xr:uid="{FD64C6D0-E874-41E5-B2A0-FDA139ADBCCC}">
          <x14:formula1>
            <xm:f>'Read First-Budget Instructions'!$B$9:$B$39</xm:f>
          </x14:formula1>
          <xm:sqref>B2:F2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sheetPr>
  <dimension ref="A1:A15"/>
  <sheetViews>
    <sheetView zoomScale="145" zoomScaleNormal="145" workbookViewId="0">
      <selection activeCell="A16" sqref="A1:A16"/>
    </sheetView>
  </sheetViews>
  <sheetFormatPr defaultRowHeight="14.5" x14ac:dyDescent="0.35"/>
  <cols>
    <col min="1" max="1" width="98.54296875" style="3" customWidth="1"/>
  </cols>
  <sheetData>
    <row r="1" spans="1:1" x14ac:dyDescent="0.35">
      <c r="A1" s="268" t="s">
        <v>194</v>
      </c>
    </row>
    <row r="2" spans="1:1" x14ac:dyDescent="0.35">
      <c r="A2" s="268" t="s">
        <v>195</v>
      </c>
    </row>
    <row r="3" spans="1:1" x14ac:dyDescent="0.35">
      <c r="A3" s="249"/>
    </row>
    <row r="4" spans="1:1" ht="43.5" x14ac:dyDescent="0.35">
      <c r="A4" s="249" t="s">
        <v>196</v>
      </c>
    </row>
    <row r="5" spans="1:1" x14ac:dyDescent="0.35">
      <c r="A5" s="249" t="s">
        <v>197</v>
      </c>
    </row>
    <row r="6" spans="1:1" ht="29" x14ac:dyDescent="0.35">
      <c r="A6" s="249" t="s">
        <v>198</v>
      </c>
    </row>
    <row r="7" spans="1:1" ht="29" x14ac:dyDescent="0.35">
      <c r="A7" s="249" t="s">
        <v>199</v>
      </c>
    </row>
    <row r="8" spans="1:1" x14ac:dyDescent="0.35">
      <c r="A8" s="249" t="s">
        <v>200</v>
      </c>
    </row>
    <row r="9" spans="1:1" x14ac:dyDescent="0.35">
      <c r="A9" s="249" t="s">
        <v>201</v>
      </c>
    </row>
    <row r="10" spans="1:1" x14ac:dyDescent="0.35">
      <c r="A10" s="249" t="s">
        <v>202</v>
      </c>
    </row>
    <row r="11" spans="1:1" x14ac:dyDescent="0.35">
      <c r="A11" s="249" t="s">
        <v>203</v>
      </c>
    </row>
    <row r="12" spans="1:1" x14ac:dyDescent="0.35">
      <c r="A12" s="249" t="s">
        <v>204</v>
      </c>
    </row>
    <row r="13" spans="1:1" ht="29" x14ac:dyDescent="0.35">
      <c r="A13" s="249" t="s">
        <v>205</v>
      </c>
    </row>
    <row r="14" spans="1:1" ht="29" x14ac:dyDescent="0.35">
      <c r="A14" s="249" t="s">
        <v>206</v>
      </c>
    </row>
    <row r="15" spans="1:1" x14ac:dyDescent="0.35">
      <c r="A15" s="249" t="s">
        <v>207</v>
      </c>
    </row>
  </sheetData>
  <sheetProtection algorithmName="SHA-512" hashValue="sOQyYjJ2bBc+UqLMPQwZRrVnPnwcxQdPdCyXxbZHhMknJWHB1i3ZVXpkx5seiPyxeZ22OyZr29mbHwnWd+1uzw==" saltValue="r6GovutaHFq7JHSKLv0dmg==" spinCount="100000" sheet="1" selectLockedCells="1"/>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5D3B4-7201-486E-AC55-633E9ABF966D}">
  <sheetPr codeName="Sheet3"/>
  <dimension ref="A1:A30"/>
  <sheetViews>
    <sheetView workbookViewId="0">
      <selection activeCell="A30" sqref="A30"/>
    </sheetView>
  </sheetViews>
  <sheetFormatPr defaultRowHeight="14.5" x14ac:dyDescent="0.35"/>
  <cols>
    <col min="1" max="1" width="122.453125" bestFit="1" customWidth="1"/>
  </cols>
  <sheetData>
    <row r="1" spans="1:1" x14ac:dyDescent="0.35">
      <c r="A1" s="51" t="s">
        <v>5</v>
      </c>
    </row>
    <row r="2" spans="1:1" x14ac:dyDescent="0.35">
      <c r="A2" s="51" t="s">
        <v>6</v>
      </c>
    </row>
    <row r="3" spans="1:1" x14ac:dyDescent="0.35">
      <c r="A3" s="51" t="s">
        <v>7</v>
      </c>
    </row>
    <row r="4" spans="1:1" x14ac:dyDescent="0.35">
      <c r="A4" s="52" t="s">
        <v>8</v>
      </c>
    </row>
    <row r="5" spans="1:1" x14ac:dyDescent="0.35">
      <c r="A5" s="52" t="s">
        <v>9</v>
      </c>
    </row>
    <row r="6" spans="1:1" x14ac:dyDescent="0.35">
      <c r="A6" s="52" t="s">
        <v>10</v>
      </c>
    </row>
    <row r="7" spans="1:1" x14ac:dyDescent="0.35">
      <c r="A7" s="52" t="s">
        <v>11</v>
      </c>
    </row>
    <row r="8" spans="1:1" x14ac:dyDescent="0.35">
      <c r="A8" s="52" t="s">
        <v>12</v>
      </c>
    </row>
    <row r="9" spans="1:1" x14ac:dyDescent="0.35">
      <c r="A9" s="52" t="s">
        <v>13</v>
      </c>
    </row>
    <row r="10" spans="1:1" x14ac:dyDescent="0.35">
      <c r="A10" s="52" t="s">
        <v>14</v>
      </c>
    </row>
    <row r="11" spans="1:1" x14ac:dyDescent="0.35">
      <c r="A11" s="52" t="s">
        <v>15</v>
      </c>
    </row>
    <row r="12" spans="1:1" x14ac:dyDescent="0.35">
      <c r="A12" s="52" t="s">
        <v>16</v>
      </c>
    </row>
    <row r="13" spans="1:1" x14ac:dyDescent="0.35">
      <c r="A13" s="52" t="s">
        <v>17</v>
      </c>
    </row>
    <row r="14" spans="1:1" x14ac:dyDescent="0.35">
      <c r="A14" s="52" t="s">
        <v>18</v>
      </c>
    </row>
    <row r="15" spans="1:1" x14ac:dyDescent="0.35">
      <c r="A15" s="52" t="s">
        <v>19</v>
      </c>
    </row>
    <row r="16" spans="1:1" x14ac:dyDescent="0.35">
      <c r="A16" s="52" t="s">
        <v>20</v>
      </c>
    </row>
    <row r="17" spans="1:1" x14ac:dyDescent="0.35">
      <c r="A17" s="52" t="s">
        <v>21</v>
      </c>
    </row>
    <row r="18" spans="1:1" x14ac:dyDescent="0.35">
      <c r="A18" s="52" t="s">
        <v>22</v>
      </c>
    </row>
    <row r="19" spans="1:1" x14ac:dyDescent="0.35">
      <c r="A19" s="52" t="s">
        <v>23</v>
      </c>
    </row>
    <row r="20" spans="1:1" x14ac:dyDescent="0.35">
      <c r="A20" s="52" t="s">
        <v>24</v>
      </c>
    </row>
    <row r="21" spans="1:1" x14ac:dyDescent="0.35">
      <c r="A21" s="52" t="s">
        <v>25</v>
      </c>
    </row>
    <row r="22" spans="1:1" x14ac:dyDescent="0.35">
      <c r="A22" s="52" t="s">
        <v>26</v>
      </c>
    </row>
    <row r="23" spans="1:1" x14ac:dyDescent="0.35">
      <c r="A23" s="52" t="s">
        <v>27</v>
      </c>
    </row>
    <row r="24" spans="1:1" x14ac:dyDescent="0.35">
      <c r="A24" s="52" t="s">
        <v>28</v>
      </c>
    </row>
    <row r="25" spans="1:1" x14ac:dyDescent="0.35">
      <c r="A25" s="52" t="s">
        <v>29</v>
      </c>
    </row>
    <row r="26" spans="1:1" x14ac:dyDescent="0.35">
      <c r="A26" s="52" t="s">
        <v>30</v>
      </c>
    </row>
    <row r="27" spans="1:1" x14ac:dyDescent="0.35">
      <c r="A27" s="52" t="s">
        <v>31</v>
      </c>
    </row>
    <row r="28" spans="1:1" x14ac:dyDescent="0.35">
      <c r="A28" s="52" t="s">
        <v>32</v>
      </c>
    </row>
    <row r="29" spans="1:1" x14ac:dyDescent="0.35">
      <c r="A29" s="52" t="s">
        <v>33</v>
      </c>
    </row>
    <row r="30" spans="1:1" x14ac:dyDescent="0.35">
      <c r="A30" s="52" t="s">
        <v>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9AB8E-C501-42E0-B32B-9A76208D73BA}">
  <sheetPr codeName="Sheet5"/>
  <dimension ref="B2:B27"/>
  <sheetViews>
    <sheetView topLeftCell="A21" workbookViewId="0"/>
  </sheetViews>
  <sheetFormatPr defaultRowHeight="14.5" x14ac:dyDescent="0.35"/>
  <cols>
    <col min="1" max="1" width="3.26953125" customWidth="1"/>
    <col min="2" max="2" width="95.54296875" bestFit="1" customWidth="1"/>
  </cols>
  <sheetData>
    <row r="2" spans="2:2" x14ac:dyDescent="0.35">
      <c r="B2" s="28" t="s">
        <v>208</v>
      </c>
    </row>
    <row r="3" spans="2:2" x14ac:dyDescent="0.35">
      <c r="B3" s="29" t="s">
        <v>209</v>
      </c>
    </row>
    <row r="4" spans="2:2" x14ac:dyDescent="0.35">
      <c r="B4" s="29" t="s">
        <v>210</v>
      </c>
    </row>
    <row r="5" spans="2:2" x14ac:dyDescent="0.35">
      <c r="B5" s="29" t="s">
        <v>211</v>
      </c>
    </row>
    <row r="6" spans="2:2" x14ac:dyDescent="0.35">
      <c r="B6" s="29" t="s">
        <v>212</v>
      </c>
    </row>
    <row r="7" spans="2:2" x14ac:dyDescent="0.35">
      <c r="B7" s="29" t="s">
        <v>213</v>
      </c>
    </row>
    <row r="8" spans="2:2" x14ac:dyDescent="0.35">
      <c r="B8" s="29" t="s">
        <v>214</v>
      </c>
    </row>
    <row r="9" spans="2:2" x14ac:dyDescent="0.35">
      <c r="B9" s="29" t="s">
        <v>215</v>
      </c>
    </row>
    <row r="10" spans="2:2" x14ac:dyDescent="0.35">
      <c r="B10" s="29" t="s">
        <v>216</v>
      </c>
    </row>
    <row r="11" spans="2:2" x14ac:dyDescent="0.35">
      <c r="B11" s="29" t="s">
        <v>217</v>
      </c>
    </row>
    <row r="12" spans="2:2" x14ac:dyDescent="0.35">
      <c r="B12" s="29" t="s">
        <v>218</v>
      </c>
    </row>
    <row r="13" spans="2:2" x14ac:dyDescent="0.35">
      <c r="B13" s="29" t="s">
        <v>219</v>
      </c>
    </row>
    <row r="14" spans="2:2" x14ac:dyDescent="0.35">
      <c r="B14" s="29" t="s">
        <v>220</v>
      </c>
    </row>
    <row r="15" spans="2:2" x14ac:dyDescent="0.35">
      <c r="B15" s="29" t="s">
        <v>221</v>
      </c>
    </row>
    <row r="16" spans="2:2" x14ac:dyDescent="0.35">
      <c r="B16" s="29" t="s">
        <v>222</v>
      </c>
    </row>
    <row r="17" spans="2:2" x14ac:dyDescent="0.35">
      <c r="B17" s="29" t="s">
        <v>223</v>
      </c>
    </row>
    <row r="18" spans="2:2" x14ac:dyDescent="0.35">
      <c r="B18" s="29" t="s">
        <v>224</v>
      </c>
    </row>
    <row r="19" spans="2:2" x14ac:dyDescent="0.35">
      <c r="B19" s="29" t="s">
        <v>225</v>
      </c>
    </row>
    <row r="20" spans="2:2" x14ac:dyDescent="0.35">
      <c r="B20" s="29" t="s">
        <v>226</v>
      </c>
    </row>
    <row r="21" spans="2:2" x14ac:dyDescent="0.35">
      <c r="B21" s="29" t="s">
        <v>227</v>
      </c>
    </row>
    <row r="22" spans="2:2" x14ac:dyDescent="0.35">
      <c r="B22" s="29" t="s">
        <v>228</v>
      </c>
    </row>
    <row r="23" spans="2:2" x14ac:dyDescent="0.35">
      <c r="B23" s="29" t="s">
        <v>229</v>
      </c>
    </row>
    <row r="24" spans="2:2" x14ac:dyDescent="0.35">
      <c r="B24" s="29" t="s">
        <v>230</v>
      </c>
    </row>
    <row r="25" spans="2:2" x14ac:dyDescent="0.35">
      <c r="B25" s="29" t="s">
        <v>231</v>
      </c>
    </row>
    <row r="26" spans="2:2" x14ac:dyDescent="0.35">
      <c r="B26" s="29" t="s">
        <v>232</v>
      </c>
    </row>
    <row r="27" spans="2:2" x14ac:dyDescent="0.35">
      <c r="B27" s="29" t="s">
        <v>233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86DC6FBE9D4B4CBE30916AA2346105" ma:contentTypeVersion="19" ma:contentTypeDescription="Create a new document." ma:contentTypeScope="" ma:versionID="76bd3431be9caa617f76371fb5eabe23">
  <xsd:schema xmlns:xsd="http://www.w3.org/2001/XMLSchema" xmlns:xs="http://www.w3.org/2001/XMLSchema" xmlns:p="http://schemas.microsoft.com/office/2006/metadata/properties" xmlns:ns1="http://schemas.microsoft.com/sharepoint/v3" xmlns:ns2="99ba767a-6bee-4246-adc3-62c68c5fd752" xmlns:ns3="0e12854f-7dc0-4394-bbc0-560ae9b8e107" targetNamespace="http://schemas.microsoft.com/office/2006/metadata/properties" ma:root="true" ma:fieldsID="40975c5ba71439c303d1a2022c15563c" ns1:_="" ns2:_="" ns3:_="">
    <xsd:import namespace="http://schemas.microsoft.com/sharepoint/v3"/>
    <xsd:import namespace="99ba767a-6bee-4246-adc3-62c68c5fd752"/>
    <xsd:import namespace="0e12854f-7dc0-4394-bbc0-560ae9b8e10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Location" minOccurs="0"/>
                <xsd:element ref="ns2:MediaServiceBillingMetadata" minOccurs="0"/>
                <xsd:element ref="ns2:Statu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ba767a-6bee-4246-adc3-62c68c5fd7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0377eeec-9545-4db6-a5b8-3c28df25bf19"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Status" ma:index="24" nillable="true" ma:displayName="Status" ma:description="Signature 1, Signature 2" ma:format="Dropdown" ma:internalName="Status">
      <xsd:simpleType>
        <xsd:restriction base="dms:Choice">
          <xsd:enumeration value="Reviewed for Accuracy"/>
          <xsd:enumeration value="Acknowledged"/>
          <xsd:enumeration value="Approved"/>
          <xsd:enumeration value="Completed"/>
          <xsd:enumeration value="On Hold"/>
        </xsd:restriction>
      </xsd:simpleType>
    </xsd:element>
  </xsd:schema>
  <xsd:schema xmlns:xsd="http://www.w3.org/2001/XMLSchema" xmlns:xs="http://www.w3.org/2001/XMLSchema" xmlns:dms="http://schemas.microsoft.com/office/2006/documentManagement/types" xmlns:pc="http://schemas.microsoft.com/office/infopath/2007/PartnerControls" targetNamespace="0e12854f-7dc0-4394-bbc0-560ae9b8e10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e3aef9d0-bf43-409f-9b2b-1615765232a2}" ma:internalName="TaxCatchAll" ma:showField="CatchAllData" ma:web="0e12854f-7dc0-4394-bbc0-560ae9b8e1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Status xmlns="99ba767a-6bee-4246-adc3-62c68c5fd752" xsi:nil="true"/>
    <lcf76f155ced4ddcb4097134ff3c332f xmlns="99ba767a-6bee-4246-adc3-62c68c5fd752">
      <Terms xmlns="http://schemas.microsoft.com/office/infopath/2007/PartnerControls"/>
    </lcf76f155ced4ddcb4097134ff3c332f>
    <_ip_UnifiedCompliancePolicyProperties xmlns="http://schemas.microsoft.com/sharepoint/v3" xsi:nil="true"/>
    <TaxCatchAll xmlns="0e12854f-7dc0-4394-bbc0-560ae9b8e10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6AEBAF-F62D-4246-91A0-E72129DDD0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9ba767a-6bee-4246-adc3-62c68c5fd752"/>
    <ds:schemaRef ds:uri="0e12854f-7dc0-4394-bbc0-560ae9b8e1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1EBBD0-1A76-4756-B700-0AA010FF20A4}">
  <ds:schemaRefs>
    <ds:schemaRef ds:uri="http://purl.org/dc/elements/1.1/"/>
    <ds:schemaRef ds:uri="http://schemas.microsoft.com/office/2006/documentManagement/types"/>
    <ds:schemaRef ds:uri="http://purl.org/dc/terms/"/>
    <ds:schemaRef ds:uri="http://schemas.microsoft.com/office/infopath/2007/PartnerControls"/>
    <ds:schemaRef ds:uri="http://www.w3.org/XML/1998/namespace"/>
    <ds:schemaRef ds:uri="http://schemas.openxmlformats.org/package/2006/metadata/core-properties"/>
    <ds:schemaRef ds:uri="938b5b12-3c33-414e-bfdb-681ddb5338bf"/>
    <ds:schemaRef ds:uri="http://schemas.microsoft.com/office/2006/metadata/properties"/>
    <ds:schemaRef ds:uri="http://purl.org/dc/dcmitype/"/>
    <ds:schemaRef ds:uri="http://schemas.microsoft.com/sharepoint/v3"/>
    <ds:schemaRef ds:uri="99ba767a-6bee-4246-adc3-62c68c5fd752"/>
    <ds:schemaRef ds:uri="0e12854f-7dc0-4394-bbc0-560ae9b8e107"/>
  </ds:schemaRefs>
</ds:datastoreItem>
</file>

<file path=customXml/itemProps3.xml><?xml version="1.0" encoding="utf-8"?>
<ds:datastoreItem xmlns:ds="http://schemas.openxmlformats.org/officeDocument/2006/customXml" ds:itemID="{1C7206CA-81CD-48A4-847E-DBE43095ABE3}">
  <ds:schemaRefs>
    <ds:schemaRef ds:uri="http://schemas.microsoft.com/sharepoint/v3/contenttype/forms"/>
  </ds:schemaRefs>
</ds:datastoreItem>
</file>

<file path=docMetadata/LabelInfo.xml><?xml version="1.0" encoding="utf-8"?>
<clbl:labelList xmlns:clbl="http://schemas.microsoft.com/office/2020/mipLabelMetadata">
  <clbl:label id="{e5d8fc8a-e712-4b48-a88d-aa74f7f19215}" enabled="1" method="Standard" siteId="{07597248-ea38-451b-8abe-a638eddbac8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Read First-Budget Instructions</vt:lpstr>
      <vt:lpstr>Budget Template</vt:lpstr>
      <vt:lpstr>Unallowed Costs</vt:lpstr>
      <vt:lpstr>Sheet1</vt:lpstr>
      <vt:lpstr>Program Areas</vt:lpstr>
      <vt:lpstr>'Budget Template'!Print_Area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Veronica Lewis</dc:creator>
  <cp:keywords/>
  <dc:description/>
  <cp:lastModifiedBy>Kassandra Angel</cp:lastModifiedBy>
  <cp:revision/>
  <dcterms:created xsi:type="dcterms:W3CDTF">2016-10-07T22:03:42Z</dcterms:created>
  <dcterms:modified xsi:type="dcterms:W3CDTF">2026-07-24T15:37:12Z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0x0101005E86DC6FBE9D4B4CBE30916AA2346105</vt:lpwstr>
  </property>
  <property fmtid="{D5CDD505-2E9C-101B-9397-08002B2CF9AE}" pid="3" name="MediaServiceImageTags">
    <vt:lpwstr/>
  </property>
</Properties>
</file>