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cfyu\Downloads\"/>
    </mc:Choice>
  </mc:AlternateContent>
  <xr:revisionPtr revIDLastSave="0" documentId="13_ncr:1_{DD8E9C26-8E22-4EB9-9B57-0A07987AF33F}" xr6:coauthVersionLast="47" xr6:coauthVersionMax="47" xr10:uidLastSave="{00000000-0000-0000-0000-000000000000}"/>
  <bookViews>
    <workbookView xWindow="-120" yWindow="-120" windowWidth="51840" windowHeight="21240" activeTab="2" xr2:uid="{A6862757-E4AC-4DD1-8B2F-DE253ED6E461}"/>
  </bookViews>
  <sheets>
    <sheet name="INSTRUCTION" sheetId="8" r:id="rId1"/>
    <sheet name="Detail-Data Entry Form" sheetId="15" r:id="rId2"/>
    <sheet name="Summary" sheetId="6" r:id="rId3"/>
    <sheet name="Rate Conv (RPOSD use only)" sheetId="17" state="hidden" r:id="rId4"/>
  </sheets>
  <definedNames>
    <definedName name="_xlnm._FilterDatabase" localSheetId="1" hidden="1">'Detail-Data Entry Form'!$A$11:$S$108</definedName>
    <definedName name="_xlnm._FilterDatabase" localSheetId="3" hidden="1">'Rate Conv (RPOSD use only)'!$A$11:$R$109</definedName>
    <definedName name="_xlnm._FilterDatabase" localSheetId="2" hidden="1">Summary!$A$10:$K$100</definedName>
    <definedName name="_xlnm.Print_Area" localSheetId="1">'Detail-Data Entry Form'!$A$1:$T$126</definedName>
    <definedName name="_xlnm.Print_Titles" localSheetId="1">'Detail-Data Entry Form'!$1:$11</definedName>
    <definedName name="_xlnm.Print_Titles" localSheetId="3">'Rate Conv (RPOSD use only)'!$1:$11</definedName>
    <definedName name="_xlnm.Print_Titles" localSheetId="2">Summary!$1:$10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0" i="6" l="1"/>
  <c r="H7" i="6"/>
  <c r="G7" i="6"/>
  <c r="F7" i="6"/>
  <c r="E7" i="6"/>
  <c r="D7" i="6"/>
  <c r="C7" i="6"/>
  <c r="R120" i="15"/>
  <c r="I12" i="15"/>
  <c r="Q12" i="15" s="1"/>
  <c r="N12" i="15" l="1"/>
  <c r="R12" i="15" s="1"/>
  <c r="I13" i="15"/>
  <c r="Q13" i="15" s="1"/>
  <c r="I14" i="15"/>
  <c r="Q14" i="15" s="1"/>
  <c r="I15" i="15"/>
  <c r="Q15" i="15" s="1"/>
  <c r="I16" i="15"/>
  <c r="Q16" i="15" s="1"/>
  <c r="I17" i="15"/>
  <c r="Q17" i="15" s="1"/>
  <c r="I18" i="15"/>
  <c r="Q18" i="15" s="1"/>
  <c r="I19" i="15"/>
  <c r="Q19" i="15" s="1"/>
  <c r="I20" i="15"/>
  <c r="Q20" i="15" s="1"/>
  <c r="I21" i="15"/>
  <c r="Q21" i="15" s="1"/>
  <c r="I22" i="15"/>
  <c r="Q22" i="15" s="1"/>
  <c r="I23" i="15"/>
  <c r="Q23" i="15" s="1"/>
  <c r="I24" i="15"/>
  <c r="Q24" i="15" s="1"/>
  <c r="I25" i="15"/>
  <c r="Q25" i="15" s="1"/>
  <c r="I26" i="15"/>
  <c r="Q26" i="15" s="1"/>
  <c r="I27" i="15"/>
  <c r="Q27" i="15" s="1"/>
  <c r="I28" i="15"/>
  <c r="Q28" i="15" s="1"/>
  <c r="I29" i="15"/>
  <c r="Q29" i="15" s="1"/>
  <c r="I30" i="15"/>
  <c r="Q30" i="15" s="1"/>
  <c r="I31" i="15"/>
  <c r="Q31" i="15" s="1"/>
  <c r="I32" i="15"/>
  <c r="Q32" i="15" s="1"/>
  <c r="I33" i="15"/>
  <c r="Q33" i="15" s="1"/>
  <c r="I34" i="15"/>
  <c r="Q34" i="15" s="1"/>
  <c r="I35" i="15"/>
  <c r="Q35" i="15" s="1"/>
  <c r="I36" i="15"/>
  <c r="Q36" i="15" s="1"/>
  <c r="I37" i="15"/>
  <c r="Q37" i="15" s="1"/>
  <c r="I38" i="15"/>
  <c r="Q38" i="15" s="1"/>
  <c r="I39" i="15"/>
  <c r="Q39" i="15" s="1"/>
  <c r="I40" i="15"/>
  <c r="Q40" i="15" s="1"/>
  <c r="I41" i="15"/>
  <c r="Q41" i="15" s="1"/>
  <c r="I42" i="15"/>
  <c r="Q42" i="15" s="1"/>
  <c r="I43" i="15"/>
  <c r="Q43" i="15" s="1"/>
  <c r="I44" i="15"/>
  <c r="Q44" i="15" s="1"/>
  <c r="I45" i="15"/>
  <c r="Q45" i="15" s="1"/>
  <c r="I46" i="15"/>
  <c r="Q46" i="15" s="1"/>
  <c r="I47" i="15"/>
  <c r="Q47" i="15" s="1"/>
  <c r="I48" i="15"/>
  <c r="Q48" i="15" s="1"/>
  <c r="I49" i="15"/>
  <c r="Q49" i="15" s="1"/>
  <c r="I50" i="15"/>
  <c r="Q50" i="15" s="1"/>
  <c r="I51" i="15"/>
  <c r="Q51" i="15" s="1"/>
  <c r="I52" i="15"/>
  <c r="Q52" i="15" s="1"/>
  <c r="I53" i="15"/>
  <c r="Q53" i="15" s="1"/>
  <c r="I54" i="15"/>
  <c r="Q54" i="15" s="1"/>
  <c r="I55" i="15"/>
  <c r="Q55" i="15" s="1"/>
  <c r="I56" i="15"/>
  <c r="Q56" i="15" s="1"/>
  <c r="I57" i="15"/>
  <c r="Q57" i="15" s="1"/>
  <c r="I58" i="15"/>
  <c r="Q58" i="15" s="1"/>
  <c r="I59" i="15"/>
  <c r="Q59" i="15" s="1"/>
  <c r="I60" i="15"/>
  <c r="Q60" i="15" s="1"/>
  <c r="I61" i="15"/>
  <c r="Q61" i="15" s="1"/>
  <c r="I62" i="15"/>
  <c r="Q62" i="15" s="1"/>
  <c r="I63" i="15"/>
  <c r="Q63" i="15" s="1"/>
  <c r="I64" i="15"/>
  <c r="Q64" i="15" s="1"/>
  <c r="I65" i="15"/>
  <c r="Q65" i="15" s="1"/>
  <c r="I66" i="15"/>
  <c r="Q66" i="15" s="1"/>
  <c r="I67" i="15"/>
  <c r="Q67" i="15" s="1"/>
  <c r="I68" i="15"/>
  <c r="Q68" i="15" s="1"/>
  <c r="I69" i="15"/>
  <c r="Q69" i="15" s="1"/>
  <c r="I70" i="15"/>
  <c r="Q70" i="15" s="1"/>
  <c r="I71" i="15"/>
  <c r="Q71" i="15" s="1"/>
  <c r="I72" i="15"/>
  <c r="Q72" i="15" s="1"/>
  <c r="I73" i="15"/>
  <c r="Q73" i="15" s="1"/>
  <c r="I74" i="15"/>
  <c r="Q74" i="15" s="1"/>
  <c r="I75" i="15"/>
  <c r="Q75" i="15" s="1"/>
  <c r="I76" i="15"/>
  <c r="Q76" i="15" s="1"/>
  <c r="I77" i="15"/>
  <c r="Q77" i="15" s="1"/>
  <c r="I78" i="15"/>
  <c r="Q78" i="15" s="1"/>
  <c r="I79" i="15"/>
  <c r="Q79" i="15" s="1"/>
  <c r="I80" i="15"/>
  <c r="Q80" i="15" s="1"/>
  <c r="I81" i="15"/>
  <c r="Q81" i="15" s="1"/>
  <c r="I82" i="15"/>
  <c r="Q82" i="15" s="1"/>
  <c r="I83" i="15"/>
  <c r="Q83" i="15" s="1"/>
  <c r="I84" i="15"/>
  <c r="Q84" i="15" s="1"/>
  <c r="I85" i="15"/>
  <c r="Q85" i="15" s="1"/>
  <c r="I86" i="15"/>
  <c r="Q86" i="15" s="1"/>
  <c r="I87" i="15"/>
  <c r="Q87" i="15" s="1"/>
  <c r="I88" i="15"/>
  <c r="Q88" i="15" s="1"/>
  <c r="I89" i="15"/>
  <c r="Q89" i="15" s="1"/>
  <c r="I90" i="15"/>
  <c r="Q90" i="15" s="1"/>
  <c r="I91" i="15"/>
  <c r="Q91" i="15" s="1"/>
  <c r="I92" i="15"/>
  <c r="Q92" i="15" s="1"/>
  <c r="I93" i="15"/>
  <c r="Q93" i="15" s="1"/>
  <c r="I94" i="15"/>
  <c r="Q94" i="15" s="1"/>
  <c r="I95" i="15"/>
  <c r="Q95" i="15" s="1"/>
  <c r="I96" i="15"/>
  <c r="Q96" i="15" s="1"/>
  <c r="I97" i="15"/>
  <c r="Q97" i="15" s="1"/>
  <c r="I98" i="15"/>
  <c r="Q98" i="15" s="1"/>
  <c r="I99" i="15"/>
  <c r="Q99" i="15" s="1"/>
  <c r="I100" i="15"/>
  <c r="Q100" i="15" s="1"/>
  <c r="I101" i="15"/>
  <c r="Q101" i="15" s="1"/>
  <c r="I102" i="15"/>
  <c r="Q102" i="15" s="1"/>
  <c r="I103" i="15"/>
  <c r="Q103" i="15" s="1"/>
  <c r="I104" i="15"/>
  <c r="Q104" i="15" s="1"/>
  <c r="I105" i="15"/>
  <c r="Q105" i="15" s="1"/>
  <c r="I106" i="15"/>
  <c r="Q106" i="15" s="1"/>
  <c r="I107" i="15"/>
  <c r="Q107" i="15" s="1"/>
  <c r="I108" i="15"/>
  <c r="Q108" i="15" s="1"/>
  <c r="O12" i="15"/>
  <c r="O109" i="15"/>
  <c r="R114" i="15" s="1"/>
  <c r="R122" i="15" s="1"/>
  <c r="R123" i="15" s="1"/>
  <c r="M109" i="15"/>
  <c r="L109" i="15"/>
  <c r="K109" i="15"/>
  <c r="J109" i="15"/>
  <c r="C5" i="17"/>
  <c r="C6" i="17"/>
  <c r="C7" i="17"/>
  <c r="C4" i="17"/>
  <c r="C5" i="6"/>
  <c r="D5" i="6"/>
  <c r="E5" i="6"/>
  <c r="F5" i="6"/>
  <c r="G5" i="6"/>
  <c r="H5" i="6"/>
  <c r="C6" i="6"/>
  <c r="D6" i="6"/>
  <c r="E6" i="6"/>
  <c r="F6" i="6"/>
  <c r="G6" i="6"/>
  <c r="H6" i="6"/>
  <c r="C4" i="6"/>
  <c r="A100" i="15"/>
  <c r="A99" i="6" s="1"/>
  <c r="J99" i="6" s="1"/>
  <c r="A101" i="15"/>
  <c r="A100" i="6" s="1"/>
  <c r="K100" i="6" s="1"/>
  <c r="A102" i="15"/>
  <c r="A102" i="17" s="1"/>
  <c r="R102" i="17" s="1"/>
  <c r="A103" i="15"/>
  <c r="A103" i="17" s="1"/>
  <c r="D103" i="17" s="1"/>
  <c r="A104" i="15"/>
  <c r="A104" i="17" s="1"/>
  <c r="J104" i="17" s="1"/>
  <c r="A105" i="15"/>
  <c r="A105" i="17" s="1"/>
  <c r="A106" i="15"/>
  <c r="A106" i="17" s="1"/>
  <c r="A107" i="15"/>
  <c r="A107" i="17" s="1"/>
  <c r="A108" i="15"/>
  <c r="A108" i="17" s="1"/>
  <c r="Q108" i="17" s="1"/>
  <c r="A12" i="17"/>
  <c r="C12" i="17" s="1"/>
  <c r="A11" i="6"/>
  <c r="K106" i="6"/>
  <c r="K104" i="6"/>
  <c r="K105" i="6"/>
  <c r="N101" i="15"/>
  <c r="N102" i="15"/>
  <c r="R102" i="15" s="1"/>
  <c r="N103" i="15"/>
  <c r="N104" i="15"/>
  <c r="R104" i="15" s="1"/>
  <c r="N105" i="15"/>
  <c r="N106" i="15"/>
  <c r="N107" i="15"/>
  <c r="A99" i="15"/>
  <c r="A99" i="17" s="1"/>
  <c r="B99" i="17" s="1"/>
  <c r="A98" i="15"/>
  <c r="A97" i="15"/>
  <c r="A97" i="17" s="1"/>
  <c r="A96" i="15"/>
  <c r="A95" i="15"/>
  <c r="A94" i="15"/>
  <c r="A93" i="6" s="1"/>
  <c r="H93" i="6" s="1"/>
  <c r="A93" i="15"/>
  <c r="A92" i="6" s="1"/>
  <c r="A92" i="15"/>
  <c r="A91" i="6" s="1"/>
  <c r="I91" i="6" s="1"/>
  <c r="A91" i="15"/>
  <c r="A91" i="17" s="1"/>
  <c r="I91" i="17" s="1"/>
  <c r="A90" i="15"/>
  <c r="A89" i="15"/>
  <c r="A89" i="17" s="1"/>
  <c r="H89" i="17" s="1"/>
  <c r="A88" i="15"/>
  <c r="A87" i="15"/>
  <c r="A86" i="15"/>
  <c r="A85" i="6" s="1"/>
  <c r="A85" i="15"/>
  <c r="A84" i="6" s="1"/>
  <c r="A84" i="15"/>
  <c r="A83" i="6" s="1"/>
  <c r="I83" i="6" s="1"/>
  <c r="A83" i="15"/>
  <c r="A83" i="17" s="1"/>
  <c r="E83" i="17" s="1"/>
  <c r="A82" i="15"/>
  <c r="A81" i="15"/>
  <c r="A81" i="17" s="1"/>
  <c r="F81" i="17" s="1"/>
  <c r="A80" i="15"/>
  <c r="A79" i="15"/>
  <c r="A78" i="15"/>
  <c r="A77" i="6" s="1"/>
  <c r="A77" i="15"/>
  <c r="A76" i="6" s="1"/>
  <c r="A76" i="15"/>
  <c r="A75" i="6" s="1"/>
  <c r="I75" i="6" s="1"/>
  <c r="A75" i="15"/>
  <c r="A75" i="17" s="1"/>
  <c r="D75" i="17" s="1"/>
  <c r="A74" i="15"/>
  <c r="A73" i="15"/>
  <c r="A73" i="17" s="1"/>
  <c r="E73" i="17" s="1"/>
  <c r="A72" i="15"/>
  <c r="A71" i="15"/>
  <c r="A70" i="15"/>
  <c r="A69" i="6" s="1"/>
  <c r="A69" i="15"/>
  <c r="A68" i="6" s="1"/>
  <c r="A68" i="15"/>
  <c r="A67" i="6" s="1"/>
  <c r="I67" i="6" s="1"/>
  <c r="A67" i="15"/>
  <c r="A67" i="17" s="1"/>
  <c r="C67" i="17" s="1"/>
  <c r="A66" i="15"/>
  <c r="A65" i="15"/>
  <c r="A65" i="17" s="1"/>
  <c r="B65" i="17" s="1"/>
  <c r="A64" i="15"/>
  <c r="A63" i="15"/>
  <c r="A62" i="15"/>
  <c r="A61" i="6" s="1"/>
  <c r="A61" i="15"/>
  <c r="A60" i="6" s="1"/>
  <c r="A60" i="15"/>
  <c r="A59" i="6" s="1"/>
  <c r="I59" i="6" s="1"/>
  <c r="A59" i="15"/>
  <c r="A59" i="17" s="1"/>
  <c r="A58" i="15"/>
  <c r="A57" i="15"/>
  <c r="A57" i="17" s="1"/>
  <c r="I57" i="17" s="1"/>
  <c r="A56" i="15"/>
  <c r="A55" i="15"/>
  <c r="A54" i="15"/>
  <c r="A53" i="6" s="1"/>
  <c r="H53" i="6" s="1"/>
  <c r="A53" i="15"/>
  <c r="A52" i="6" s="1"/>
  <c r="A52" i="15"/>
  <c r="A51" i="6" s="1"/>
  <c r="I51" i="6" s="1"/>
  <c r="A51" i="15"/>
  <c r="A51" i="17" s="1"/>
  <c r="E51" i="17" s="1"/>
  <c r="A50" i="15"/>
  <c r="A49" i="15"/>
  <c r="A49" i="17" s="1"/>
  <c r="F49" i="17" s="1"/>
  <c r="A48" i="15"/>
  <c r="A47" i="15"/>
  <c r="A46" i="15"/>
  <c r="A45" i="6" s="1"/>
  <c r="A45" i="15"/>
  <c r="A44" i="6" s="1"/>
  <c r="A44" i="15"/>
  <c r="A43" i="6" s="1"/>
  <c r="I43" i="6" s="1"/>
  <c r="A43" i="15"/>
  <c r="A43" i="17" s="1"/>
  <c r="G43" i="17" s="1"/>
  <c r="A42" i="15"/>
  <c r="A41" i="15"/>
  <c r="A41" i="17" s="1"/>
  <c r="F41" i="17" s="1"/>
  <c r="A40" i="15"/>
  <c r="A39" i="15"/>
  <c r="A38" i="15"/>
  <c r="A37" i="6" s="1"/>
  <c r="A37" i="15"/>
  <c r="A36" i="6" s="1"/>
  <c r="H36" i="6" s="1"/>
  <c r="A36" i="15"/>
  <c r="A35" i="6" s="1"/>
  <c r="I35" i="6" s="1"/>
  <c r="A35" i="15"/>
  <c r="A35" i="17" s="1"/>
  <c r="H35" i="17" s="1"/>
  <c r="A34" i="15"/>
  <c r="A33" i="15"/>
  <c r="A33" i="17" s="1"/>
  <c r="G33" i="17" s="1"/>
  <c r="A32" i="15"/>
  <c r="A31" i="15"/>
  <c r="A30" i="15"/>
  <c r="A29" i="6" s="1"/>
  <c r="A29" i="15"/>
  <c r="A28" i="6" s="1"/>
  <c r="A28" i="15"/>
  <c r="A27" i="6" s="1"/>
  <c r="I27" i="6" s="1"/>
  <c r="A27" i="15"/>
  <c r="A27" i="17" s="1"/>
  <c r="H27" i="17" s="1"/>
  <c r="A26" i="15"/>
  <c r="A25" i="15"/>
  <c r="A25" i="17" s="1"/>
  <c r="G25" i="17" s="1"/>
  <c r="A24" i="15"/>
  <c r="A23" i="15"/>
  <c r="A22" i="15"/>
  <c r="A21" i="6" s="1"/>
  <c r="K21" i="6" s="1"/>
  <c r="A21" i="15"/>
  <c r="A20" i="6" s="1"/>
  <c r="A20" i="15"/>
  <c r="A19" i="6" s="1"/>
  <c r="I19" i="6" s="1"/>
  <c r="A19" i="15"/>
  <c r="A19" i="17" s="1"/>
  <c r="F19" i="17" s="1"/>
  <c r="A18" i="15"/>
  <c r="A17" i="15"/>
  <c r="A17" i="17" s="1"/>
  <c r="F17" i="17" s="1"/>
  <c r="H21" i="6" l="1"/>
  <c r="J67" i="6"/>
  <c r="J19" i="6"/>
  <c r="J59" i="6"/>
  <c r="J75" i="6"/>
  <c r="J27" i="6"/>
  <c r="J83" i="6"/>
  <c r="J35" i="6"/>
  <c r="J91" i="6"/>
  <c r="J43" i="6"/>
  <c r="J51" i="6"/>
  <c r="H100" i="6"/>
  <c r="K28" i="6"/>
  <c r="J28" i="6"/>
  <c r="I28" i="6"/>
  <c r="G28" i="6"/>
  <c r="K52" i="6"/>
  <c r="J52" i="6"/>
  <c r="I52" i="6"/>
  <c r="G52" i="6"/>
  <c r="K76" i="6"/>
  <c r="J76" i="6"/>
  <c r="I76" i="6"/>
  <c r="H76" i="6"/>
  <c r="G76" i="6"/>
  <c r="G29" i="6"/>
  <c r="J29" i="6"/>
  <c r="I29" i="6"/>
  <c r="G69" i="6"/>
  <c r="K69" i="6"/>
  <c r="J69" i="6"/>
  <c r="I69" i="6"/>
  <c r="G77" i="6"/>
  <c r="K77" i="6"/>
  <c r="J77" i="6"/>
  <c r="I77" i="6"/>
  <c r="G85" i="6"/>
  <c r="K85" i="6"/>
  <c r="J85" i="6"/>
  <c r="I85" i="6"/>
  <c r="G93" i="6"/>
  <c r="K93" i="6"/>
  <c r="J93" i="6"/>
  <c r="I93" i="6"/>
  <c r="K11" i="6"/>
  <c r="I11" i="6"/>
  <c r="H11" i="6"/>
  <c r="H29" i="6"/>
  <c r="H69" i="6"/>
  <c r="K20" i="6"/>
  <c r="J20" i="6"/>
  <c r="I20" i="6"/>
  <c r="G20" i="6"/>
  <c r="K44" i="6"/>
  <c r="J44" i="6"/>
  <c r="I44" i="6"/>
  <c r="G44" i="6"/>
  <c r="K92" i="6"/>
  <c r="J92" i="6"/>
  <c r="I92" i="6"/>
  <c r="H92" i="6"/>
  <c r="G92" i="6"/>
  <c r="G45" i="6"/>
  <c r="J45" i="6"/>
  <c r="I45" i="6"/>
  <c r="K29" i="6"/>
  <c r="K36" i="6"/>
  <c r="J36" i="6"/>
  <c r="I36" i="6"/>
  <c r="G36" i="6"/>
  <c r="K68" i="6"/>
  <c r="J68" i="6"/>
  <c r="I68" i="6"/>
  <c r="H68" i="6"/>
  <c r="G68" i="6"/>
  <c r="H28" i="6"/>
  <c r="G37" i="6"/>
  <c r="J37" i="6"/>
  <c r="I37" i="6"/>
  <c r="G11" i="6"/>
  <c r="H37" i="6"/>
  <c r="H85" i="6"/>
  <c r="G61" i="6"/>
  <c r="K61" i="6"/>
  <c r="J61" i="6"/>
  <c r="I61" i="6"/>
  <c r="J11" i="6"/>
  <c r="K37" i="6"/>
  <c r="H44" i="6"/>
  <c r="H61" i="6"/>
  <c r="K60" i="6"/>
  <c r="J60" i="6"/>
  <c r="I60" i="6"/>
  <c r="H60" i="6"/>
  <c r="G60" i="6"/>
  <c r="K84" i="6"/>
  <c r="J84" i="6"/>
  <c r="I84" i="6"/>
  <c r="H84" i="6"/>
  <c r="G84" i="6"/>
  <c r="G21" i="6"/>
  <c r="J21" i="6"/>
  <c r="I21" i="6"/>
  <c r="G53" i="6"/>
  <c r="K53" i="6"/>
  <c r="J53" i="6"/>
  <c r="I53" i="6"/>
  <c r="I99" i="6"/>
  <c r="H99" i="6"/>
  <c r="G99" i="6"/>
  <c r="K99" i="6"/>
  <c r="H45" i="6"/>
  <c r="H20" i="6"/>
  <c r="K45" i="6"/>
  <c r="H52" i="6"/>
  <c r="H77" i="6"/>
  <c r="K19" i="6"/>
  <c r="K27" i="6"/>
  <c r="K35" i="6"/>
  <c r="K43" i="6"/>
  <c r="K51" i="6"/>
  <c r="K59" i="6"/>
  <c r="K67" i="6"/>
  <c r="K75" i="6"/>
  <c r="K83" i="6"/>
  <c r="K91" i="6"/>
  <c r="G100" i="6"/>
  <c r="I100" i="6"/>
  <c r="G19" i="6"/>
  <c r="G27" i="6"/>
  <c r="G35" i="6"/>
  <c r="G43" i="6"/>
  <c r="G51" i="6"/>
  <c r="G59" i="6"/>
  <c r="G67" i="6"/>
  <c r="G75" i="6"/>
  <c r="G83" i="6"/>
  <c r="G91" i="6"/>
  <c r="J100" i="6"/>
  <c r="H19" i="6"/>
  <c r="H27" i="6"/>
  <c r="H35" i="6"/>
  <c r="H43" i="6"/>
  <c r="H51" i="6"/>
  <c r="H59" i="6"/>
  <c r="H67" i="6"/>
  <c r="H75" i="6"/>
  <c r="H83" i="6"/>
  <c r="H91" i="6"/>
  <c r="I109" i="15"/>
  <c r="R112" i="15" s="1"/>
  <c r="R105" i="15"/>
  <c r="R107" i="15"/>
  <c r="R103" i="15"/>
  <c r="R106" i="15"/>
  <c r="R101" i="15"/>
  <c r="Q12" i="17"/>
  <c r="H109" i="15"/>
  <c r="D99" i="17"/>
  <c r="A101" i="17"/>
  <c r="H101" i="17" s="1"/>
  <c r="I104" i="17"/>
  <c r="C104" i="17"/>
  <c r="K107" i="17"/>
  <c r="I107" i="17"/>
  <c r="R105" i="17"/>
  <c r="H105" i="17"/>
  <c r="D105" i="17"/>
  <c r="G104" i="17"/>
  <c r="F104" i="17"/>
  <c r="H104" i="17"/>
  <c r="E104" i="17"/>
  <c r="D104" i="17"/>
  <c r="C105" i="17"/>
  <c r="B105" i="17"/>
  <c r="B104" i="17"/>
  <c r="I105" i="17"/>
  <c r="G105" i="17"/>
  <c r="F105" i="17"/>
  <c r="E105" i="17"/>
  <c r="I89" i="17"/>
  <c r="A100" i="17"/>
  <c r="O100" i="17" s="1"/>
  <c r="A53" i="17"/>
  <c r="I53" i="17" s="1"/>
  <c r="G107" i="17"/>
  <c r="E81" i="17"/>
  <c r="F107" i="17"/>
  <c r="C73" i="17"/>
  <c r="A88" i="6"/>
  <c r="E107" i="17"/>
  <c r="E49" i="17"/>
  <c r="A80" i="6"/>
  <c r="C107" i="17"/>
  <c r="E17" i="17"/>
  <c r="A16" i="6"/>
  <c r="B107" i="17"/>
  <c r="O106" i="17"/>
  <c r="E106" i="17"/>
  <c r="G106" i="17"/>
  <c r="B106" i="17"/>
  <c r="H106" i="17"/>
  <c r="I106" i="17"/>
  <c r="C106" i="17"/>
  <c r="D106" i="17"/>
  <c r="F106" i="17"/>
  <c r="A40" i="6"/>
  <c r="A69" i="17"/>
  <c r="H69" i="17" s="1"/>
  <c r="A24" i="6"/>
  <c r="A68" i="17"/>
  <c r="R68" i="17" s="1"/>
  <c r="C103" i="17"/>
  <c r="E75" i="17"/>
  <c r="F43" i="17"/>
  <c r="A46" i="17"/>
  <c r="R46" i="17" s="1"/>
  <c r="A94" i="17"/>
  <c r="H94" i="17" s="1"/>
  <c r="A45" i="17"/>
  <c r="E45" i="17" s="1"/>
  <c r="H33" i="17"/>
  <c r="A92" i="17"/>
  <c r="R92" i="17" s="1"/>
  <c r="A30" i="17"/>
  <c r="L30" i="17" s="1"/>
  <c r="B67" i="17"/>
  <c r="A86" i="17"/>
  <c r="R86" i="17" s="1"/>
  <c r="A28" i="17"/>
  <c r="F28" i="17" s="1"/>
  <c r="A58" i="6"/>
  <c r="G27" i="17"/>
  <c r="A76" i="17"/>
  <c r="B76" i="17" s="1"/>
  <c r="A22" i="17"/>
  <c r="K22" i="17" s="1"/>
  <c r="A50" i="17"/>
  <c r="L50" i="17" s="1"/>
  <c r="A49" i="6"/>
  <c r="A82" i="17"/>
  <c r="N82" i="17" s="1"/>
  <c r="A81" i="6"/>
  <c r="A18" i="17"/>
  <c r="L18" i="17" s="1"/>
  <c r="A17" i="6"/>
  <c r="A58" i="17"/>
  <c r="K58" i="17" s="1"/>
  <c r="A57" i="6"/>
  <c r="A74" i="17"/>
  <c r="R74" i="17" s="1"/>
  <c r="A73" i="6"/>
  <c r="A42" i="17"/>
  <c r="N42" i="17" s="1"/>
  <c r="A41" i="6"/>
  <c r="A90" i="17"/>
  <c r="Q90" i="17" s="1"/>
  <c r="A89" i="6"/>
  <c r="A34" i="17"/>
  <c r="R34" i="17" s="1"/>
  <c r="A33" i="6"/>
  <c r="A66" i="17"/>
  <c r="P66" i="17" s="1"/>
  <c r="A65" i="6"/>
  <c r="A98" i="17"/>
  <c r="L98" i="17" s="1"/>
  <c r="A97" i="6"/>
  <c r="A14" i="15"/>
  <c r="A12" i="6"/>
  <c r="G12" i="6" s="1"/>
  <c r="A13" i="17"/>
  <c r="E13" i="17" s="1"/>
  <c r="A32" i="17"/>
  <c r="P32" i="17" s="1"/>
  <c r="A31" i="6"/>
  <c r="A48" i="17"/>
  <c r="J48" i="17" s="1"/>
  <c r="A47" i="6"/>
  <c r="A64" i="17"/>
  <c r="Q64" i="17" s="1"/>
  <c r="A63" i="6"/>
  <c r="A80" i="17"/>
  <c r="O80" i="17" s="1"/>
  <c r="A79" i="6"/>
  <c r="A26" i="17"/>
  <c r="Q26" i="17" s="1"/>
  <c r="A25" i="6"/>
  <c r="A24" i="17"/>
  <c r="R24" i="17" s="1"/>
  <c r="A23" i="6"/>
  <c r="A40" i="17"/>
  <c r="R40" i="17" s="1"/>
  <c r="A39" i="6"/>
  <c r="A56" i="17"/>
  <c r="O56" i="17" s="1"/>
  <c r="A55" i="6"/>
  <c r="A72" i="17"/>
  <c r="M72" i="17" s="1"/>
  <c r="A71" i="6"/>
  <c r="A88" i="17"/>
  <c r="K88" i="17" s="1"/>
  <c r="A87" i="6"/>
  <c r="A96" i="17"/>
  <c r="Q96" i="17" s="1"/>
  <c r="A95" i="6"/>
  <c r="A42" i="6"/>
  <c r="C99" i="17"/>
  <c r="I67" i="17"/>
  <c r="H43" i="17"/>
  <c r="I27" i="17"/>
  <c r="R17" i="17"/>
  <c r="H17" i="17"/>
  <c r="I17" i="17"/>
  <c r="B17" i="17"/>
  <c r="C17" i="17"/>
  <c r="G17" i="17"/>
  <c r="R25" i="17"/>
  <c r="C25" i="17"/>
  <c r="D25" i="17"/>
  <c r="E25" i="17"/>
  <c r="F25" i="17"/>
  <c r="B25" i="17"/>
  <c r="R33" i="17"/>
  <c r="B33" i="17"/>
  <c r="C33" i="17"/>
  <c r="D33" i="17"/>
  <c r="E33" i="17"/>
  <c r="I33" i="17"/>
  <c r="R41" i="17"/>
  <c r="B41" i="17"/>
  <c r="C41" i="17"/>
  <c r="D41" i="17"/>
  <c r="E41" i="17"/>
  <c r="I41" i="17"/>
  <c r="R49" i="17"/>
  <c r="H49" i="17"/>
  <c r="I49" i="17"/>
  <c r="B49" i="17"/>
  <c r="C49" i="17"/>
  <c r="G49" i="17"/>
  <c r="R57" i="17"/>
  <c r="C57" i="17"/>
  <c r="D57" i="17"/>
  <c r="E57" i="17"/>
  <c r="F57" i="17"/>
  <c r="B57" i="17"/>
  <c r="R65" i="17"/>
  <c r="E65" i="17"/>
  <c r="F65" i="17"/>
  <c r="G65" i="17"/>
  <c r="H65" i="17"/>
  <c r="D65" i="17"/>
  <c r="R73" i="17"/>
  <c r="G73" i="17"/>
  <c r="H73" i="17"/>
  <c r="I73" i="17"/>
  <c r="B73" i="17"/>
  <c r="F73" i="17"/>
  <c r="R81" i="17"/>
  <c r="I81" i="17"/>
  <c r="B81" i="17"/>
  <c r="C81" i="17"/>
  <c r="D81" i="17"/>
  <c r="H81" i="17"/>
  <c r="M89" i="17"/>
  <c r="C89" i="17"/>
  <c r="D89" i="17"/>
  <c r="E89" i="17"/>
  <c r="F89" i="17"/>
  <c r="B89" i="17"/>
  <c r="O97" i="17"/>
  <c r="E97" i="17"/>
  <c r="F97" i="17"/>
  <c r="G97" i="17"/>
  <c r="H97" i="17"/>
  <c r="D97" i="17"/>
  <c r="A82" i="6"/>
  <c r="A64" i="6"/>
  <c r="A18" i="6"/>
  <c r="G81" i="17"/>
  <c r="D73" i="17"/>
  <c r="A93" i="17"/>
  <c r="L93" i="17" s="1"/>
  <c r="A70" i="17"/>
  <c r="F70" i="17" s="1"/>
  <c r="A52" i="17"/>
  <c r="J52" i="17" s="1"/>
  <c r="A29" i="17"/>
  <c r="O29" i="17" s="1"/>
  <c r="M27" i="17"/>
  <c r="C27" i="17"/>
  <c r="D27" i="17"/>
  <c r="E27" i="17"/>
  <c r="F27" i="17"/>
  <c r="B27" i="17"/>
  <c r="J67" i="17"/>
  <c r="E67" i="17"/>
  <c r="F67" i="17"/>
  <c r="G67" i="17"/>
  <c r="H67" i="17"/>
  <c r="D67" i="17"/>
  <c r="J99" i="17"/>
  <c r="E99" i="17"/>
  <c r="F99" i="17"/>
  <c r="G99" i="17"/>
  <c r="H99" i="17"/>
  <c r="A34" i="6"/>
  <c r="A74" i="6"/>
  <c r="A56" i="6"/>
  <c r="G89" i="17"/>
  <c r="F83" i="17"/>
  <c r="C75" i="17"/>
  <c r="H57" i="17"/>
  <c r="F51" i="17"/>
  <c r="D49" i="17"/>
  <c r="F33" i="17"/>
  <c r="G19" i="17"/>
  <c r="D17" i="17"/>
  <c r="A85" i="17"/>
  <c r="E85" i="17" s="1"/>
  <c r="A62" i="17"/>
  <c r="R62" i="17" s="1"/>
  <c r="A44" i="17"/>
  <c r="R44" i="17" s="1"/>
  <c r="A21" i="17"/>
  <c r="D21" i="17" s="1"/>
  <c r="J35" i="17"/>
  <c r="B35" i="17"/>
  <c r="C35" i="17"/>
  <c r="D35" i="17"/>
  <c r="E35" i="17"/>
  <c r="I35" i="17"/>
  <c r="J59" i="17"/>
  <c r="C59" i="17"/>
  <c r="D59" i="17"/>
  <c r="E59" i="17"/>
  <c r="F59" i="17"/>
  <c r="B59" i="17"/>
  <c r="J91" i="17"/>
  <c r="C91" i="17"/>
  <c r="D91" i="17"/>
  <c r="E91" i="17"/>
  <c r="F91" i="17"/>
  <c r="B91" i="17"/>
  <c r="G83" i="17"/>
  <c r="A96" i="6"/>
  <c r="A50" i="6"/>
  <c r="A32" i="6"/>
  <c r="I97" i="17"/>
  <c r="H91" i="17"/>
  <c r="I59" i="17"/>
  <c r="G57" i="17"/>
  <c r="G35" i="17"/>
  <c r="A84" i="17"/>
  <c r="B84" i="17" s="1"/>
  <c r="A61" i="17"/>
  <c r="Q61" i="17" s="1"/>
  <c r="A38" i="17"/>
  <c r="H38" i="17" s="1"/>
  <c r="A20" i="17"/>
  <c r="R20" i="17" s="1"/>
  <c r="J19" i="17"/>
  <c r="I19" i="17"/>
  <c r="B19" i="17"/>
  <c r="C19" i="17"/>
  <c r="D19" i="17"/>
  <c r="H19" i="17"/>
  <c r="J51" i="17"/>
  <c r="H51" i="17"/>
  <c r="I51" i="17"/>
  <c r="B51" i="17"/>
  <c r="C51" i="17"/>
  <c r="G51" i="17"/>
  <c r="M83" i="17"/>
  <c r="I83" i="17"/>
  <c r="B83" i="17"/>
  <c r="C83" i="17"/>
  <c r="D83" i="17"/>
  <c r="H83" i="17"/>
  <c r="A98" i="6"/>
  <c r="A90" i="6"/>
  <c r="A72" i="6"/>
  <c r="A26" i="6"/>
  <c r="C97" i="17"/>
  <c r="G91" i="17"/>
  <c r="I65" i="17"/>
  <c r="H59" i="17"/>
  <c r="D51" i="17"/>
  <c r="H41" i="17"/>
  <c r="F35" i="17"/>
  <c r="I25" i="17"/>
  <c r="E19" i="17"/>
  <c r="A78" i="17"/>
  <c r="F78" i="17" s="1"/>
  <c r="A60" i="17"/>
  <c r="O60" i="17" s="1"/>
  <c r="A37" i="17"/>
  <c r="F37" i="17" s="1"/>
  <c r="J43" i="17"/>
  <c r="B43" i="17"/>
  <c r="C43" i="17"/>
  <c r="D43" i="17"/>
  <c r="E43" i="17"/>
  <c r="I43" i="17"/>
  <c r="K75" i="17"/>
  <c r="G75" i="17"/>
  <c r="H75" i="17"/>
  <c r="I75" i="17"/>
  <c r="B75" i="17"/>
  <c r="F75" i="17"/>
  <c r="A22" i="6"/>
  <c r="A23" i="17"/>
  <c r="I23" i="17" s="1"/>
  <c r="A30" i="6"/>
  <c r="A31" i="17"/>
  <c r="I31" i="17" s="1"/>
  <c r="A38" i="6"/>
  <c r="A39" i="17"/>
  <c r="R39" i="17" s="1"/>
  <c r="A46" i="6"/>
  <c r="A47" i="17"/>
  <c r="C47" i="17" s="1"/>
  <c r="A54" i="6"/>
  <c r="A55" i="17"/>
  <c r="B55" i="17" s="1"/>
  <c r="A62" i="6"/>
  <c r="A63" i="17"/>
  <c r="H63" i="17" s="1"/>
  <c r="A70" i="6"/>
  <c r="A71" i="17"/>
  <c r="M71" i="17" s="1"/>
  <c r="A78" i="6"/>
  <c r="A79" i="17"/>
  <c r="O79" i="17" s="1"/>
  <c r="A86" i="6"/>
  <c r="A87" i="17"/>
  <c r="I87" i="17" s="1"/>
  <c r="A94" i="6"/>
  <c r="A95" i="17"/>
  <c r="B95" i="17" s="1"/>
  <c r="A66" i="6"/>
  <c r="A48" i="6"/>
  <c r="I99" i="17"/>
  <c r="B97" i="17"/>
  <c r="C65" i="17"/>
  <c r="G59" i="17"/>
  <c r="G41" i="17"/>
  <c r="H25" i="17"/>
  <c r="A77" i="17"/>
  <c r="P77" i="17" s="1"/>
  <c r="A54" i="17"/>
  <c r="G54" i="17" s="1"/>
  <c r="A36" i="17"/>
  <c r="R36" i="17" s="1"/>
  <c r="I12" i="17"/>
  <c r="M105" i="17"/>
  <c r="B103" i="17"/>
  <c r="M97" i="17"/>
  <c r="R108" i="17"/>
  <c r="I103" i="17"/>
  <c r="Q107" i="17"/>
  <c r="R107" i="17"/>
  <c r="R99" i="17"/>
  <c r="R91" i="17"/>
  <c r="R83" i="17"/>
  <c r="R75" i="17"/>
  <c r="R67" i="17"/>
  <c r="R59" i="17"/>
  <c r="R51" i="17"/>
  <c r="R43" i="17"/>
  <c r="R35" i="17"/>
  <c r="R27" i="17"/>
  <c r="R19" i="17"/>
  <c r="E12" i="17"/>
  <c r="H103" i="17"/>
  <c r="R106" i="17"/>
  <c r="G103" i="17"/>
  <c r="J108" i="17"/>
  <c r="Q43" i="17"/>
  <c r="M73" i="17"/>
  <c r="R97" i="17"/>
  <c r="R89" i="17"/>
  <c r="F103" i="17"/>
  <c r="M59" i="17"/>
  <c r="R104" i="17"/>
  <c r="E103" i="17"/>
  <c r="R103" i="17"/>
  <c r="K108" i="17"/>
  <c r="Q83" i="17"/>
  <c r="Q19" i="17"/>
  <c r="M103" i="17"/>
  <c r="L97" i="17"/>
  <c r="K59" i="17"/>
  <c r="Q59" i="17"/>
  <c r="M19" i="17"/>
  <c r="Q99" i="17"/>
  <c r="Q35" i="17"/>
  <c r="H12" i="17"/>
  <c r="Q75" i="17"/>
  <c r="P107" i="17"/>
  <c r="P75" i="17"/>
  <c r="M51" i="17"/>
  <c r="Q51" i="17"/>
  <c r="M107" i="17"/>
  <c r="M99" i="17"/>
  <c r="M75" i="17"/>
  <c r="Q91" i="17"/>
  <c r="Q27" i="17"/>
  <c r="O105" i="17"/>
  <c r="K99" i="17"/>
  <c r="O73" i="17"/>
  <c r="Q67" i="17"/>
  <c r="N105" i="17"/>
  <c r="O81" i="17"/>
  <c r="N73" i="17"/>
  <c r="O65" i="17"/>
  <c r="F12" i="17"/>
  <c r="B12" i="17"/>
  <c r="G12" i="17"/>
  <c r="P104" i="17"/>
  <c r="N104" i="17"/>
  <c r="K104" i="17"/>
  <c r="L104" i="17"/>
  <c r="M104" i="17"/>
  <c r="Q104" i="17"/>
  <c r="O104" i="17"/>
  <c r="J12" i="17"/>
  <c r="O12" i="17" s="1"/>
  <c r="N103" i="17"/>
  <c r="O103" i="17"/>
  <c r="L103" i="17"/>
  <c r="P103" i="17"/>
  <c r="Q103" i="17"/>
  <c r="J103" i="17"/>
  <c r="G102" i="17"/>
  <c r="L102" i="17"/>
  <c r="M102" i="17"/>
  <c r="Q102" i="17"/>
  <c r="K102" i="17"/>
  <c r="N102" i="17"/>
  <c r="J102" i="17"/>
  <c r="O102" i="17"/>
  <c r="P102" i="17"/>
  <c r="D12" i="17"/>
  <c r="K103" i="17"/>
  <c r="J107" i="17"/>
  <c r="J83" i="17"/>
  <c r="J75" i="17"/>
  <c r="J27" i="17"/>
  <c r="Q106" i="17"/>
  <c r="L105" i="17"/>
  <c r="P83" i="17"/>
  <c r="N81" i="17"/>
  <c r="L73" i="17"/>
  <c r="N65" i="17"/>
  <c r="P108" i="17"/>
  <c r="N108" i="17"/>
  <c r="Q105" i="17"/>
  <c r="Q97" i="17"/>
  <c r="Q89" i="17"/>
  <c r="Q81" i="17"/>
  <c r="Q73" i="17"/>
  <c r="Q65" i="17"/>
  <c r="Q57" i="17"/>
  <c r="Q49" i="17"/>
  <c r="Q41" i="17"/>
  <c r="Q33" i="17"/>
  <c r="Q25" i="17"/>
  <c r="Q17" i="17"/>
  <c r="P106" i="17"/>
  <c r="O89" i="17"/>
  <c r="M81" i="17"/>
  <c r="O57" i="17"/>
  <c r="N99" i="17"/>
  <c r="O99" i="17"/>
  <c r="L99" i="17"/>
  <c r="N91" i="17"/>
  <c r="O91" i="17"/>
  <c r="L91" i="17"/>
  <c r="N83" i="17"/>
  <c r="O83" i="17"/>
  <c r="L83" i="17"/>
  <c r="N75" i="17"/>
  <c r="O75" i="17"/>
  <c r="L75" i="17"/>
  <c r="N67" i="17"/>
  <c r="O67" i="17"/>
  <c r="P67" i="17"/>
  <c r="L67" i="17"/>
  <c r="N59" i="17"/>
  <c r="O59" i="17"/>
  <c r="P59" i="17"/>
  <c r="L59" i="17"/>
  <c r="N51" i="17"/>
  <c r="O51" i="17"/>
  <c r="P51" i="17"/>
  <c r="K51" i="17"/>
  <c r="L51" i="17"/>
  <c r="N43" i="17"/>
  <c r="O43" i="17"/>
  <c r="P43" i="17"/>
  <c r="K43" i="17"/>
  <c r="L43" i="17"/>
  <c r="N35" i="17"/>
  <c r="O35" i="17"/>
  <c r="P35" i="17"/>
  <c r="K35" i="17"/>
  <c r="L35" i="17"/>
  <c r="N27" i="17"/>
  <c r="O27" i="17"/>
  <c r="P27" i="17"/>
  <c r="K27" i="17"/>
  <c r="L27" i="17"/>
  <c r="N19" i="17"/>
  <c r="O19" i="17"/>
  <c r="P19" i="17"/>
  <c r="K19" i="17"/>
  <c r="L19" i="17"/>
  <c r="H107" i="17"/>
  <c r="N107" i="17"/>
  <c r="O107" i="17"/>
  <c r="L107" i="17"/>
  <c r="J106" i="17"/>
  <c r="O108" i="17"/>
  <c r="P91" i="17"/>
  <c r="N89" i="17"/>
  <c r="K83" i="17"/>
  <c r="L81" i="17"/>
  <c r="M35" i="17"/>
  <c r="L106" i="17"/>
  <c r="M106" i="17"/>
  <c r="M108" i="17"/>
  <c r="N106" i="17"/>
  <c r="M91" i="17"/>
  <c r="M67" i="17"/>
  <c r="K97" i="17"/>
  <c r="P97" i="17"/>
  <c r="K89" i="17"/>
  <c r="P89" i="17"/>
  <c r="K81" i="17"/>
  <c r="P81" i="17"/>
  <c r="K73" i="17"/>
  <c r="P73" i="17"/>
  <c r="K65" i="17"/>
  <c r="L65" i="17"/>
  <c r="M65" i="17"/>
  <c r="P65" i="17"/>
  <c r="K57" i="17"/>
  <c r="L57" i="17"/>
  <c r="M57" i="17"/>
  <c r="N57" i="17"/>
  <c r="P57" i="17"/>
  <c r="K49" i="17"/>
  <c r="L49" i="17"/>
  <c r="M49" i="17"/>
  <c r="N49" i="17"/>
  <c r="O49" i="17"/>
  <c r="P49" i="17"/>
  <c r="K41" i="17"/>
  <c r="L41" i="17"/>
  <c r="M41" i="17"/>
  <c r="N41" i="17"/>
  <c r="O41" i="17"/>
  <c r="P41" i="17"/>
  <c r="K33" i="17"/>
  <c r="L33" i="17"/>
  <c r="M33" i="17"/>
  <c r="N33" i="17"/>
  <c r="O33" i="17"/>
  <c r="P33" i="17"/>
  <c r="K25" i="17"/>
  <c r="L25" i="17"/>
  <c r="M25" i="17"/>
  <c r="N25" i="17"/>
  <c r="O25" i="17"/>
  <c r="P25" i="17"/>
  <c r="K17" i="17"/>
  <c r="L17" i="17"/>
  <c r="M17" i="17"/>
  <c r="N17" i="17"/>
  <c r="O17" i="17"/>
  <c r="P17" i="17"/>
  <c r="K105" i="17"/>
  <c r="P105" i="17"/>
  <c r="J105" i="17"/>
  <c r="J97" i="17"/>
  <c r="J89" i="17"/>
  <c r="J81" i="17"/>
  <c r="J73" i="17"/>
  <c r="J65" i="17"/>
  <c r="J57" i="17"/>
  <c r="J49" i="17"/>
  <c r="J41" i="17"/>
  <c r="J33" i="17"/>
  <c r="J25" i="17"/>
  <c r="J17" i="17"/>
  <c r="L108" i="17"/>
  <c r="K106" i="17"/>
  <c r="P99" i="17"/>
  <c r="N97" i="17"/>
  <c r="K91" i="17"/>
  <c r="L89" i="17"/>
  <c r="K67" i="17"/>
  <c r="M43" i="17"/>
  <c r="D107" i="17"/>
  <c r="E102" i="17"/>
  <c r="D102" i="17"/>
  <c r="C102" i="17"/>
  <c r="F102" i="17"/>
  <c r="B102" i="17"/>
  <c r="I102" i="17"/>
  <c r="H102" i="17"/>
  <c r="K95" i="6" l="1"/>
  <c r="J95" i="6"/>
  <c r="I95" i="6"/>
  <c r="H95" i="6"/>
  <c r="G95" i="6"/>
  <c r="K26" i="6"/>
  <c r="I26" i="6"/>
  <c r="H26" i="6"/>
  <c r="J26" i="6"/>
  <c r="G26" i="6"/>
  <c r="K50" i="6"/>
  <c r="I50" i="6"/>
  <c r="H50" i="6"/>
  <c r="J50" i="6"/>
  <c r="G50" i="6"/>
  <c r="K87" i="6"/>
  <c r="J87" i="6"/>
  <c r="I87" i="6"/>
  <c r="H87" i="6"/>
  <c r="G87" i="6"/>
  <c r="K23" i="6"/>
  <c r="J23" i="6"/>
  <c r="H23" i="6"/>
  <c r="G23" i="6"/>
  <c r="I23" i="6"/>
  <c r="K47" i="6"/>
  <c r="J47" i="6"/>
  <c r="H47" i="6"/>
  <c r="G47" i="6"/>
  <c r="I47" i="6"/>
  <c r="K81" i="6"/>
  <c r="J81" i="6"/>
  <c r="I81" i="6"/>
  <c r="H81" i="6"/>
  <c r="G81" i="6"/>
  <c r="H88" i="6"/>
  <c r="G88" i="6"/>
  <c r="K88" i="6"/>
  <c r="J88" i="6"/>
  <c r="I88" i="6"/>
  <c r="J78" i="6"/>
  <c r="I78" i="6"/>
  <c r="H78" i="6"/>
  <c r="G78" i="6"/>
  <c r="K78" i="6"/>
  <c r="J46" i="6"/>
  <c r="I46" i="6"/>
  <c r="H46" i="6"/>
  <c r="G46" i="6"/>
  <c r="K46" i="6"/>
  <c r="H72" i="6"/>
  <c r="G72" i="6"/>
  <c r="K72" i="6"/>
  <c r="J72" i="6"/>
  <c r="I72" i="6"/>
  <c r="H96" i="6"/>
  <c r="G96" i="6"/>
  <c r="K96" i="6"/>
  <c r="J96" i="6"/>
  <c r="I96" i="6"/>
  <c r="K65" i="6"/>
  <c r="J65" i="6"/>
  <c r="I65" i="6"/>
  <c r="H65" i="6"/>
  <c r="G65" i="6"/>
  <c r="K73" i="6"/>
  <c r="J73" i="6"/>
  <c r="I73" i="6"/>
  <c r="H73" i="6"/>
  <c r="G73" i="6"/>
  <c r="K49" i="6"/>
  <c r="J49" i="6"/>
  <c r="I49" i="6"/>
  <c r="H49" i="6"/>
  <c r="G49" i="6"/>
  <c r="H16" i="6"/>
  <c r="G16" i="6"/>
  <c r="K16" i="6"/>
  <c r="J16" i="6"/>
  <c r="I16" i="6"/>
  <c r="K63" i="6"/>
  <c r="J63" i="6"/>
  <c r="I63" i="6"/>
  <c r="H63" i="6"/>
  <c r="G63" i="6"/>
  <c r="K58" i="6"/>
  <c r="J58" i="6"/>
  <c r="I58" i="6"/>
  <c r="H58" i="6"/>
  <c r="G58" i="6"/>
  <c r="J22" i="6"/>
  <c r="I22" i="6"/>
  <c r="H22" i="6"/>
  <c r="G22" i="6"/>
  <c r="K22" i="6"/>
  <c r="K41" i="6"/>
  <c r="J41" i="6"/>
  <c r="I41" i="6"/>
  <c r="H41" i="6"/>
  <c r="G41" i="6"/>
  <c r="H48" i="6"/>
  <c r="G48" i="6"/>
  <c r="K48" i="6"/>
  <c r="J48" i="6"/>
  <c r="I48" i="6"/>
  <c r="K90" i="6"/>
  <c r="J90" i="6"/>
  <c r="I90" i="6"/>
  <c r="H90" i="6"/>
  <c r="G90" i="6"/>
  <c r="H56" i="6"/>
  <c r="G56" i="6"/>
  <c r="K56" i="6"/>
  <c r="J56" i="6"/>
  <c r="I56" i="6"/>
  <c r="K71" i="6"/>
  <c r="J71" i="6"/>
  <c r="I71" i="6"/>
  <c r="H71" i="6"/>
  <c r="G71" i="6"/>
  <c r="K25" i="6"/>
  <c r="J25" i="6"/>
  <c r="I25" i="6"/>
  <c r="H25" i="6"/>
  <c r="G25" i="6"/>
  <c r="K31" i="6"/>
  <c r="J31" i="6"/>
  <c r="H31" i="6"/>
  <c r="G31" i="6"/>
  <c r="I31" i="6"/>
  <c r="K39" i="6"/>
  <c r="J39" i="6"/>
  <c r="H39" i="6"/>
  <c r="G39" i="6"/>
  <c r="I39" i="6"/>
  <c r="H40" i="6"/>
  <c r="G40" i="6"/>
  <c r="K40" i="6"/>
  <c r="J40" i="6"/>
  <c r="I40" i="6"/>
  <c r="J86" i="6"/>
  <c r="I86" i="6"/>
  <c r="H86" i="6"/>
  <c r="G86" i="6"/>
  <c r="K86" i="6"/>
  <c r="H32" i="6"/>
  <c r="G32" i="6"/>
  <c r="K32" i="6"/>
  <c r="J32" i="6"/>
  <c r="I32" i="6"/>
  <c r="K97" i="6"/>
  <c r="J97" i="6"/>
  <c r="I97" i="6"/>
  <c r="H97" i="6"/>
  <c r="G97" i="6"/>
  <c r="K66" i="6"/>
  <c r="J66" i="6"/>
  <c r="I66" i="6"/>
  <c r="H66" i="6"/>
  <c r="G66" i="6"/>
  <c r="J70" i="6"/>
  <c r="I70" i="6"/>
  <c r="H70" i="6"/>
  <c r="G70" i="6"/>
  <c r="K70" i="6"/>
  <c r="J38" i="6"/>
  <c r="I38" i="6"/>
  <c r="H38" i="6"/>
  <c r="G38" i="6"/>
  <c r="K38" i="6"/>
  <c r="K98" i="6"/>
  <c r="J98" i="6"/>
  <c r="I98" i="6"/>
  <c r="H98" i="6"/>
  <c r="G98" i="6"/>
  <c r="K74" i="6"/>
  <c r="J74" i="6"/>
  <c r="I74" i="6"/>
  <c r="H74" i="6"/>
  <c r="G74" i="6"/>
  <c r="K33" i="6"/>
  <c r="J33" i="6"/>
  <c r="I33" i="6"/>
  <c r="H33" i="6"/>
  <c r="G33" i="6"/>
  <c r="K57" i="6"/>
  <c r="J57" i="6"/>
  <c r="I57" i="6"/>
  <c r="H57" i="6"/>
  <c r="G57" i="6"/>
  <c r="K34" i="6"/>
  <c r="I34" i="6"/>
  <c r="H34" i="6"/>
  <c r="J34" i="6"/>
  <c r="G34" i="6"/>
  <c r="K18" i="6"/>
  <c r="I18" i="6"/>
  <c r="H18" i="6"/>
  <c r="J18" i="6"/>
  <c r="G18" i="6"/>
  <c r="K55" i="6"/>
  <c r="J55" i="6"/>
  <c r="I55" i="6"/>
  <c r="H55" i="6"/>
  <c r="G55" i="6"/>
  <c r="K79" i="6"/>
  <c r="J79" i="6"/>
  <c r="I79" i="6"/>
  <c r="H79" i="6"/>
  <c r="G79" i="6"/>
  <c r="H24" i="6"/>
  <c r="G24" i="6"/>
  <c r="K24" i="6"/>
  <c r="J24" i="6"/>
  <c r="I24" i="6"/>
  <c r="H80" i="6"/>
  <c r="G80" i="6"/>
  <c r="K80" i="6"/>
  <c r="J80" i="6"/>
  <c r="I80" i="6"/>
  <c r="K82" i="6"/>
  <c r="J82" i="6"/>
  <c r="I82" i="6"/>
  <c r="H82" i="6"/>
  <c r="G82" i="6"/>
  <c r="J54" i="6"/>
  <c r="I54" i="6"/>
  <c r="H54" i="6"/>
  <c r="G54" i="6"/>
  <c r="K54" i="6"/>
  <c r="J94" i="6"/>
  <c r="I94" i="6"/>
  <c r="H94" i="6"/>
  <c r="G94" i="6"/>
  <c r="K94" i="6"/>
  <c r="J62" i="6"/>
  <c r="I62" i="6"/>
  <c r="H62" i="6"/>
  <c r="G62" i="6"/>
  <c r="K62" i="6"/>
  <c r="J30" i="6"/>
  <c r="I30" i="6"/>
  <c r="H30" i="6"/>
  <c r="G30" i="6"/>
  <c r="K30" i="6"/>
  <c r="H64" i="6"/>
  <c r="G64" i="6"/>
  <c r="K64" i="6"/>
  <c r="J64" i="6"/>
  <c r="I64" i="6"/>
  <c r="K42" i="6"/>
  <c r="I42" i="6"/>
  <c r="H42" i="6"/>
  <c r="J42" i="6"/>
  <c r="G42" i="6"/>
  <c r="J12" i="6"/>
  <c r="I12" i="6"/>
  <c r="K89" i="6"/>
  <c r="J89" i="6"/>
  <c r="I89" i="6"/>
  <c r="H89" i="6"/>
  <c r="G89" i="6"/>
  <c r="K17" i="6"/>
  <c r="J17" i="6"/>
  <c r="I17" i="6"/>
  <c r="H17" i="6"/>
  <c r="G17" i="6"/>
  <c r="C101" i="17"/>
  <c r="Q109" i="15"/>
  <c r="R115" i="15" s="1"/>
  <c r="M62" i="17"/>
  <c r="Q62" i="17"/>
  <c r="K42" i="17"/>
  <c r="C28" i="17"/>
  <c r="R28" i="17"/>
  <c r="K61" i="17"/>
  <c r="N61" i="17"/>
  <c r="E38" i="17"/>
  <c r="P94" i="17"/>
  <c r="J28" i="17"/>
  <c r="E101" i="17"/>
  <c r="D101" i="17"/>
  <c r="P26" i="17"/>
  <c r="N94" i="17"/>
  <c r="O26" i="17"/>
  <c r="K94" i="17"/>
  <c r="L72" i="17"/>
  <c r="M42" i="17"/>
  <c r="F94" i="17"/>
  <c r="N72" i="17"/>
  <c r="J61" i="17"/>
  <c r="N26" i="17"/>
  <c r="M29" i="17"/>
  <c r="J62" i="17"/>
  <c r="K72" i="17"/>
  <c r="R94" i="17"/>
  <c r="L42" i="17"/>
  <c r="O62" i="17"/>
  <c r="I94" i="17"/>
  <c r="B62" i="17"/>
  <c r="N62" i="17"/>
  <c r="R26" i="17"/>
  <c r="O48" i="17"/>
  <c r="H62" i="17"/>
  <c r="B101" i="17"/>
  <c r="J101" i="17"/>
  <c r="M68" i="17"/>
  <c r="G101" i="17"/>
  <c r="M101" i="17"/>
  <c r="O101" i="17"/>
  <c r="R101" i="17"/>
  <c r="F101" i="17"/>
  <c r="L101" i="17"/>
  <c r="K39" i="17"/>
  <c r="I101" i="17"/>
  <c r="P101" i="17"/>
  <c r="K101" i="17"/>
  <c r="N101" i="17"/>
  <c r="Q101" i="17"/>
  <c r="D100" i="17"/>
  <c r="K62" i="17"/>
  <c r="L62" i="17"/>
  <c r="E62" i="17"/>
  <c r="D69" i="17"/>
  <c r="C61" i="17"/>
  <c r="F100" i="17"/>
  <c r="D62" i="17"/>
  <c r="G62" i="17"/>
  <c r="D45" i="17"/>
  <c r="C69" i="17"/>
  <c r="L100" i="17"/>
  <c r="L36" i="17"/>
  <c r="K100" i="17"/>
  <c r="P36" i="17"/>
  <c r="I69" i="17"/>
  <c r="H85" i="17"/>
  <c r="F46" i="17"/>
  <c r="K66" i="17"/>
  <c r="I46" i="17"/>
  <c r="G22" i="17"/>
  <c r="J22" i="17"/>
  <c r="M58" i="17"/>
  <c r="N22" i="17"/>
  <c r="R58" i="17"/>
  <c r="I68" i="17"/>
  <c r="L58" i="17"/>
  <c r="B92" i="17"/>
  <c r="M22" i="17"/>
  <c r="C22" i="17"/>
  <c r="F92" i="17"/>
  <c r="J92" i="17"/>
  <c r="O85" i="17"/>
  <c r="F84" i="17"/>
  <c r="G84" i="17"/>
  <c r="J100" i="17"/>
  <c r="R18" i="17"/>
  <c r="Q98" i="17"/>
  <c r="G69" i="17"/>
  <c r="H100" i="17"/>
  <c r="N100" i="17"/>
  <c r="K69" i="17"/>
  <c r="I92" i="17"/>
  <c r="J69" i="17"/>
  <c r="Q100" i="17"/>
  <c r="Q95" i="17"/>
  <c r="P93" i="17"/>
  <c r="O31" i="17"/>
  <c r="N78" i="17"/>
  <c r="C30" i="17"/>
  <c r="K37" i="17"/>
  <c r="P96" i="17"/>
  <c r="G70" i="17"/>
  <c r="C78" i="17"/>
  <c r="H53" i="17"/>
  <c r="G36" i="17"/>
  <c r="K36" i="17"/>
  <c r="R47" i="17"/>
  <c r="E79" i="17"/>
  <c r="R53" i="17"/>
  <c r="Q93" i="17"/>
  <c r="Q30" i="17"/>
  <c r="P24" i="17"/>
  <c r="B93" i="17"/>
  <c r="C93" i="17"/>
  <c r="L40" i="17"/>
  <c r="E93" i="17"/>
  <c r="G93" i="17"/>
  <c r="P53" i="17"/>
  <c r="D93" i="17"/>
  <c r="E36" i="17"/>
  <c r="M64" i="17"/>
  <c r="D47" i="17"/>
  <c r="B53" i="17"/>
  <c r="E76" i="17"/>
  <c r="J45" i="17"/>
  <c r="P100" i="17"/>
  <c r="P45" i="17"/>
  <c r="K85" i="17"/>
  <c r="N64" i="17"/>
  <c r="H45" i="17"/>
  <c r="G85" i="17"/>
  <c r="Q53" i="17"/>
  <c r="M26" i="17"/>
  <c r="B100" i="17"/>
  <c r="I24" i="17"/>
  <c r="K64" i="17"/>
  <c r="P72" i="17"/>
  <c r="O94" i="17"/>
  <c r="J88" i="17"/>
  <c r="O90" i="17"/>
  <c r="P90" i="17"/>
  <c r="C53" i="17"/>
  <c r="Q76" i="17"/>
  <c r="B69" i="17"/>
  <c r="C76" i="17"/>
  <c r="F36" i="17"/>
  <c r="G100" i="17"/>
  <c r="L76" i="17"/>
  <c r="J53" i="17"/>
  <c r="M76" i="17"/>
  <c r="L26" i="17"/>
  <c r="M90" i="17"/>
  <c r="M85" i="17"/>
  <c r="N60" i="17"/>
  <c r="Q18" i="17"/>
  <c r="N45" i="17"/>
  <c r="L53" i="17"/>
  <c r="K93" i="17"/>
  <c r="N46" i="17"/>
  <c r="Q94" i="17"/>
  <c r="E55" i="17"/>
  <c r="G24" i="17"/>
  <c r="C48" i="17"/>
  <c r="P64" i="17"/>
  <c r="N80" i="17"/>
  <c r="P98" i="17"/>
  <c r="F69" i="17"/>
  <c r="Q69" i="17"/>
  <c r="K18" i="17"/>
  <c r="B85" i="17"/>
  <c r="I28" i="17"/>
  <c r="R45" i="17"/>
  <c r="G94" i="17"/>
  <c r="O76" i="17"/>
  <c r="P85" i="17"/>
  <c r="L64" i="17"/>
  <c r="N53" i="17"/>
  <c r="G53" i="17"/>
  <c r="I76" i="17"/>
  <c r="O69" i="17"/>
  <c r="J85" i="17"/>
  <c r="O45" i="17"/>
  <c r="M53" i="17"/>
  <c r="J94" i="17"/>
  <c r="Q47" i="17"/>
  <c r="Q48" i="17"/>
  <c r="Q60" i="17"/>
  <c r="R42" i="17"/>
  <c r="R100" i="17"/>
  <c r="E69" i="17"/>
  <c r="R76" i="17"/>
  <c r="C100" i="17"/>
  <c r="F76" i="17"/>
  <c r="H36" i="17"/>
  <c r="J93" i="17"/>
  <c r="L85" i="17"/>
  <c r="O18" i="17"/>
  <c r="P42" i="17"/>
  <c r="L90" i="17"/>
  <c r="K26" i="17"/>
  <c r="N98" i="17"/>
  <c r="N76" i="17"/>
  <c r="M45" i="17"/>
  <c r="K53" i="17"/>
  <c r="J54" i="17"/>
  <c r="M94" i="17"/>
  <c r="Q63" i="17"/>
  <c r="Q24" i="17"/>
  <c r="P48" i="17"/>
  <c r="O72" i="17"/>
  <c r="P88" i="17"/>
  <c r="E78" i="17"/>
  <c r="F85" i="17"/>
  <c r="J76" i="17"/>
  <c r="B45" i="17"/>
  <c r="M69" i="17"/>
  <c r="C45" i="17"/>
  <c r="N69" i="17"/>
  <c r="F93" i="17"/>
  <c r="R30" i="17"/>
  <c r="R64" i="17"/>
  <c r="R90" i="17"/>
  <c r="F45" i="17"/>
  <c r="E94" i="17"/>
  <c r="K90" i="17"/>
  <c r="M88" i="17"/>
  <c r="I85" i="17"/>
  <c r="G76" i="17"/>
  <c r="J98" i="17"/>
  <c r="R69" i="17"/>
  <c r="E100" i="17"/>
  <c r="N85" i="17"/>
  <c r="B36" i="17"/>
  <c r="D36" i="17"/>
  <c r="H60" i="17"/>
  <c r="O42" i="17"/>
  <c r="M98" i="17"/>
  <c r="P76" i="17"/>
  <c r="Q42" i="17"/>
  <c r="L45" i="17"/>
  <c r="Q54" i="17"/>
  <c r="L94" i="17"/>
  <c r="D94" i="17"/>
  <c r="E53" i="17"/>
  <c r="F53" i="17"/>
  <c r="C18" i="17"/>
  <c r="R88" i="17"/>
  <c r="R98" i="17"/>
  <c r="N90" i="17"/>
  <c r="G45" i="17"/>
  <c r="B94" i="17"/>
  <c r="O53" i="17"/>
  <c r="M60" i="17"/>
  <c r="O98" i="17"/>
  <c r="C85" i="17"/>
  <c r="C36" i="17"/>
  <c r="M18" i="17"/>
  <c r="O36" i="17"/>
  <c r="M100" i="17"/>
  <c r="N36" i="17"/>
  <c r="P78" i="17"/>
  <c r="L23" i="17"/>
  <c r="J79" i="17"/>
  <c r="M24" i="17"/>
  <c r="O64" i="17"/>
  <c r="Q72" i="17"/>
  <c r="C94" i="17"/>
  <c r="I45" i="17"/>
  <c r="L69" i="17"/>
  <c r="K76" i="17"/>
  <c r="D76" i="17"/>
  <c r="H76" i="17"/>
  <c r="M93" i="17"/>
  <c r="J29" i="17"/>
  <c r="N93" i="17"/>
  <c r="O93" i="17"/>
  <c r="M36" i="17"/>
  <c r="K45" i="17"/>
  <c r="P69" i="17"/>
  <c r="B31" i="17"/>
  <c r="L54" i="17"/>
  <c r="Q78" i="17"/>
  <c r="J72" i="17"/>
  <c r="J31" i="17"/>
  <c r="K79" i="17"/>
  <c r="K24" i="17"/>
  <c r="Q45" i="17"/>
  <c r="D53" i="17"/>
  <c r="E61" i="17"/>
  <c r="R78" i="17"/>
  <c r="O34" i="17"/>
  <c r="J74" i="17"/>
  <c r="K70" i="17"/>
  <c r="N34" i="17"/>
  <c r="M74" i="17"/>
  <c r="Q70" i="17"/>
  <c r="J38" i="17"/>
  <c r="L38" i="17"/>
  <c r="D70" i="17"/>
  <c r="Q74" i="17"/>
  <c r="P74" i="17"/>
  <c r="P21" i="17"/>
  <c r="D38" i="17"/>
  <c r="M70" i="17"/>
  <c r="B71" i="17"/>
  <c r="K34" i="17"/>
  <c r="Q38" i="17"/>
  <c r="L70" i="17"/>
  <c r="R71" i="17"/>
  <c r="L74" i="17"/>
  <c r="K74" i="17"/>
  <c r="I70" i="17"/>
  <c r="P38" i="17"/>
  <c r="P70" i="17"/>
  <c r="R38" i="17"/>
  <c r="O38" i="17"/>
  <c r="O70" i="17"/>
  <c r="J71" i="17"/>
  <c r="F38" i="17"/>
  <c r="Q77" i="17"/>
  <c r="I39" i="17"/>
  <c r="N74" i="17"/>
  <c r="G38" i="17"/>
  <c r="N38" i="17"/>
  <c r="J70" i="17"/>
  <c r="R70" i="17"/>
  <c r="K38" i="17"/>
  <c r="M38" i="17"/>
  <c r="N70" i="17"/>
  <c r="Q86" i="17"/>
  <c r="P39" i="17"/>
  <c r="Q71" i="17"/>
  <c r="K71" i="17"/>
  <c r="C39" i="17"/>
  <c r="R82" i="17"/>
  <c r="C71" i="17"/>
  <c r="K52" i="17"/>
  <c r="G39" i="17"/>
  <c r="O39" i="17"/>
  <c r="P71" i="17"/>
  <c r="F71" i="17"/>
  <c r="G71" i="17"/>
  <c r="H71" i="17"/>
  <c r="B20" i="17"/>
  <c r="B39" i="17"/>
  <c r="J39" i="17"/>
  <c r="N39" i="17"/>
  <c r="L71" i="17"/>
  <c r="D86" i="17"/>
  <c r="E39" i="17"/>
  <c r="O71" i="17"/>
  <c r="B86" i="17"/>
  <c r="G77" i="17"/>
  <c r="R56" i="17"/>
  <c r="I100" i="17"/>
  <c r="M77" i="17"/>
  <c r="D39" i="17"/>
  <c r="N71" i="17"/>
  <c r="F39" i="17"/>
  <c r="Q39" i="17"/>
  <c r="L56" i="17"/>
  <c r="I71" i="17"/>
  <c r="M39" i="17"/>
  <c r="L39" i="17"/>
  <c r="H39" i="17"/>
  <c r="O66" i="17"/>
  <c r="N28" i="17"/>
  <c r="D46" i="17"/>
  <c r="M46" i="17"/>
  <c r="F31" i="17"/>
  <c r="N31" i="17"/>
  <c r="M63" i="17"/>
  <c r="P95" i="17"/>
  <c r="G31" i="17"/>
  <c r="E46" i="17"/>
  <c r="O28" i="17"/>
  <c r="E20" i="17"/>
  <c r="E28" i="17"/>
  <c r="N66" i="17"/>
  <c r="M28" i="17"/>
  <c r="Q66" i="17"/>
  <c r="J46" i="17"/>
  <c r="L46" i="17"/>
  <c r="E31" i="17"/>
  <c r="K63" i="17"/>
  <c r="M95" i="17"/>
  <c r="H46" i="17"/>
  <c r="C63" i="17"/>
  <c r="B46" i="17"/>
  <c r="H20" i="17"/>
  <c r="M66" i="17"/>
  <c r="N20" i="17"/>
  <c r="L28" i="17"/>
  <c r="K46" i="17"/>
  <c r="Q31" i="17"/>
  <c r="L63" i="17"/>
  <c r="K95" i="17"/>
  <c r="Q28" i="17"/>
  <c r="Q29" i="17"/>
  <c r="O20" i="17"/>
  <c r="R66" i="17"/>
  <c r="D20" i="17"/>
  <c r="H28" i="17"/>
  <c r="L66" i="17"/>
  <c r="M20" i="17"/>
  <c r="K28" i="17"/>
  <c r="C46" i="17"/>
  <c r="M31" i="17"/>
  <c r="P63" i="17"/>
  <c r="L95" i="17"/>
  <c r="H95" i="17"/>
  <c r="E63" i="17"/>
  <c r="L20" i="17"/>
  <c r="P28" i="17"/>
  <c r="Q46" i="17"/>
  <c r="L31" i="17"/>
  <c r="O63" i="17"/>
  <c r="O95" i="17"/>
  <c r="C29" i="17"/>
  <c r="J20" i="17"/>
  <c r="D28" i="17"/>
  <c r="G20" i="17"/>
  <c r="F20" i="17"/>
  <c r="G28" i="17"/>
  <c r="K20" i="17"/>
  <c r="B28" i="17"/>
  <c r="P29" i="17"/>
  <c r="P46" i="17"/>
  <c r="K31" i="17"/>
  <c r="N63" i="17"/>
  <c r="N95" i="17"/>
  <c r="G46" i="17"/>
  <c r="C20" i="17"/>
  <c r="P20" i="17"/>
  <c r="N29" i="17"/>
  <c r="O46" i="17"/>
  <c r="H31" i="17"/>
  <c r="P31" i="17"/>
  <c r="J63" i="17"/>
  <c r="J95" i="17"/>
  <c r="R95" i="17"/>
  <c r="G52" i="17"/>
  <c r="H52" i="17"/>
  <c r="M52" i="17"/>
  <c r="M32" i="17"/>
  <c r="N56" i="17"/>
  <c r="M84" i="17"/>
  <c r="N86" i="17"/>
  <c r="R52" i="17"/>
  <c r="F44" i="17"/>
  <c r="F52" i="17"/>
  <c r="E52" i="17"/>
  <c r="O82" i="17"/>
  <c r="L52" i="17"/>
  <c r="L37" i="17"/>
  <c r="J86" i="17"/>
  <c r="K86" i="17"/>
  <c r="M56" i="17"/>
  <c r="D52" i="17"/>
  <c r="P52" i="17"/>
  <c r="Q82" i="17"/>
  <c r="P86" i="17"/>
  <c r="K56" i="17"/>
  <c r="K82" i="17"/>
  <c r="J44" i="17"/>
  <c r="C86" i="17"/>
  <c r="P82" i="17"/>
  <c r="M82" i="17"/>
  <c r="L44" i="17"/>
  <c r="B52" i="17"/>
  <c r="O86" i="17"/>
  <c r="P56" i="17"/>
  <c r="C37" i="17"/>
  <c r="I86" i="17"/>
  <c r="L82" i="17"/>
  <c r="P44" i="17"/>
  <c r="G86" i="17"/>
  <c r="M86" i="17"/>
  <c r="E86" i="17"/>
  <c r="E37" i="17"/>
  <c r="C52" i="17"/>
  <c r="B44" i="17"/>
  <c r="L86" i="17"/>
  <c r="Q56" i="17"/>
  <c r="K84" i="17"/>
  <c r="O52" i="17"/>
  <c r="G37" i="17"/>
  <c r="Q84" i="17"/>
  <c r="H44" i="17"/>
  <c r="N52" i="17"/>
  <c r="O32" i="17"/>
  <c r="R23" i="17"/>
  <c r="E84" i="17"/>
  <c r="O58" i="17"/>
  <c r="K92" i="17"/>
  <c r="P68" i="17"/>
  <c r="N92" i="17"/>
  <c r="O68" i="17"/>
  <c r="N37" i="17"/>
  <c r="P61" i="17"/>
  <c r="H40" i="17"/>
  <c r="I22" i="17"/>
  <c r="P22" i="17"/>
  <c r="E30" i="17"/>
  <c r="Q23" i="17"/>
  <c r="K87" i="17"/>
  <c r="N40" i="17"/>
  <c r="M80" i="17"/>
  <c r="K96" i="17"/>
  <c r="L84" i="17"/>
  <c r="P58" i="17"/>
  <c r="I30" i="17"/>
  <c r="H86" i="17"/>
  <c r="F86" i="17"/>
  <c r="P50" i="17"/>
  <c r="O96" i="17"/>
  <c r="D92" i="17"/>
  <c r="F68" i="17"/>
  <c r="E92" i="17"/>
  <c r="G68" i="17"/>
  <c r="N58" i="17"/>
  <c r="L68" i="17"/>
  <c r="B68" i="17"/>
  <c r="P92" i="17"/>
  <c r="M37" i="17"/>
  <c r="L61" i="17"/>
  <c r="K30" i="17"/>
  <c r="H22" i="17"/>
  <c r="O22" i="17"/>
  <c r="D30" i="17"/>
  <c r="E23" i="17"/>
  <c r="M40" i="17"/>
  <c r="L80" i="17"/>
  <c r="N96" i="17"/>
  <c r="J96" i="17"/>
  <c r="Q37" i="17"/>
  <c r="H37" i="17"/>
  <c r="R22" i="17"/>
  <c r="E87" i="17"/>
  <c r="R50" i="17"/>
  <c r="K80" i="17"/>
  <c r="B30" i="17"/>
  <c r="K40" i="17"/>
  <c r="G92" i="17"/>
  <c r="H68" i="17"/>
  <c r="J37" i="17"/>
  <c r="O50" i="17"/>
  <c r="Q50" i="17"/>
  <c r="F22" i="17"/>
  <c r="L22" i="17"/>
  <c r="O30" i="17"/>
  <c r="Q55" i="17"/>
  <c r="G40" i="17"/>
  <c r="P40" i="17"/>
  <c r="O92" i="17"/>
  <c r="R31" i="17"/>
  <c r="I95" i="17"/>
  <c r="B23" i="17"/>
  <c r="L92" i="17"/>
  <c r="P80" i="17"/>
  <c r="D68" i="17"/>
  <c r="N50" i="17"/>
  <c r="N84" i="17"/>
  <c r="Q58" i="17"/>
  <c r="J80" i="17"/>
  <c r="E22" i="17"/>
  <c r="H30" i="17"/>
  <c r="N30" i="17"/>
  <c r="O55" i="17"/>
  <c r="E40" i="17"/>
  <c r="M96" i="17"/>
  <c r="Q92" i="17"/>
  <c r="F61" i="17"/>
  <c r="G95" i="17"/>
  <c r="D22" i="17"/>
  <c r="P30" i="17"/>
  <c r="K50" i="17"/>
  <c r="C84" i="17"/>
  <c r="E68" i="17"/>
  <c r="H84" i="17"/>
  <c r="M50" i="17"/>
  <c r="N68" i="17"/>
  <c r="P84" i="17"/>
  <c r="P37" i="17"/>
  <c r="Q22" i="17"/>
  <c r="F30" i="17"/>
  <c r="M30" i="17"/>
  <c r="P87" i="17"/>
  <c r="Q40" i="17"/>
  <c r="Q80" i="17"/>
  <c r="L96" i="17"/>
  <c r="G30" i="17"/>
  <c r="B61" i="17"/>
  <c r="D61" i="17"/>
  <c r="J68" i="17"/>
  <c r="R63" i="17"/>
  <c r="G63" i="17"/>
  <c r="R84" i="17"/>
  <c r="B22" i="17"/>
  <c r="C68" i="17"/>
  <c r="C92" i="17"/>
  <c r="D84" i="17"/>
  <c r="H92" i="17"/>
  <c r="O84" i="17"/>
  <c r="K68" i="17"/>
  <c r="O37" i="17"/>
  <c r="J30" i="17"/>
  <c r="J40" i="17"/>
  <c r="Q87" i="17"/>
  <c r="D40" i="17"/>
  <c r="Q68" i="17"/>
  <c r="M92" i="17"/>
  <c r="D37" i="17"/>
  <c r="D63" i="17"/>
  <c r="F54" i="17"/>
  <c r="R54" i="17"/>
  <c r="I79" i="17"/>
  <c r="C87" i="17"/>
  <c r="B87" i="17"/>
  <c r="G55" i="17"/>
  <c r="F55" i="17"/>
  <c r="D23" i="17"/>
  <c r="C23" i="17"/>
  <c r="I61" i="17"/>
  <c r="H61" i="17"/>
  <c r="R61" i="17"/>
  <c r="R48" i="17"/>
  <c r="H48" i="17"/>
  <c r="I48" i="17"/>
  <c r="G48" i="17"/>
  <c r="B48" i="17"/>
  <c r="E48" i="17"/>
  <c r="J18" i="17"/>
  <c r="I18" i="17"/>
  <c r="B18" i="17"/>
  <c r="D18" i="17"/>
  <c r="H18" i="17"/>
  <c r="G18" i="17"/>
  <c r="E18" i="17"/>
  <c r="F18" i="17"/>
  <c r="C44" i="17"/>
  <c r="E60" i="17"/>
  <c r="L60" i="17"/>
  <c r="J21" i="17"/>
  <c r="O44" i="17"/>
  <c r="N18" i="17"/>
  <c r="P34" i="17"/>
  <c r="K44" i="17"/>
  <c r="M61" i="17"/>
  <c r="I54" i="17"/>
  <c r="B54" i="17"/>
  <c r="O78" i="17"/>
  <c r="M23" i="17"/>
  <c r="J55" i="17"/>
  <c r="N55" i="17"/>
  <c r="M79" i="17"/>
  <c r="M87" i="17"/>
  <c r="H24" i="17"/>
  <c r="L24" i="17"/>
  <c r="N32" i="17"/>
  <c r="D48" i="17"/>
  <c r="J13" i="17"/>
  <c r="K13" i="17" s="1"/>
  <c r="B21" i="17"/>
  <c r="D87" i="17"/>
  <c r="B79" i="17"/>
  <c r="F63" i="17"/>
  <c r="D95" i="17"/>
  <c r="Q36" i="17"/>
  <c r="I36" i="17"/>
  <c r="J36" i="17"/>
  <c r="B37" i="17"/>
  <c r="R37" i="17"/>
  <c r="I37" i="17"/>
  <c r="J84" i="17"/>
  <c r="I84" i="17"/>
  <c r="R96" i="17"/>
  <c r="E96" i="17"/>
  <c r="F96" i="17"/>
  <c r="G96" i="17"/>
  <c r="H96" i="17"/>
  <c r="D96" i="17"/>
  <c r="B96" i="17"/>
  <c r="C96" i="17"/>
  <c r="I96" i="17"/>
  <c r="O40" i="17"/>
  <c r="I40" i="17"/>
  <c r="B40" i="17"/>
  <c r="C40" i="17"/>
  <c r="F40" i="17"/>
  <c r="J66" i="17"/>
  <c r="E66" i="17"/>
  <c r="F66" i="17"/>
  <c r="G66" i="17"/>
  <c r="H66" i="17"/>
  <c r="D66" i="17"/>
  <c r="B66" i="17"/>
  <c r="I66" i="17"/>
  <c r="C66" i="17"/>
  <c r="J42" i="17"/>
  <c r="B42" i="17"/>
  <c r="C42" i="17"/>
  <c r="D42" i="17"/>
  <c r="E42" i="17"/>
  <c r="I42" i="17"/>
  <c r="F42" i="17"/>
  <c r="G42" i="17"/>
  <c r="H42" i="17"/>
  <c r="E47" i="17"/>
  <c r="B47" i="17"/>
  <c r="J60" i="17"/>
  <c r="I60" i="17"/>
  <c r="C60" i="17"/>
  <c r="K60" i="17"/>
  <c r="O21" i="17"/>
  <c r="L47" i="17"/>
  <c r="L32" i="17"/>
  <c r="R55" i="17"/>
  <c r="D79" i="17"/>
  <c r="B78" i="17"/>
  <c r="I78" i="17"/>
  <c r="G78" i="17"/>
  <c r="D78" i="17"/>
  <c r="E29" i="17"/>
  <c r="R29" i="17"/>
  <c r="D29" i="17"/>
  <c r="F60" i="17"/>
  <c r="M34" i="17"/>
  <c r="P60" i="17"/>
  <c r="Q34" i="17"/>
  <c r="N21" i="17"/>
  <c r="L29" i="17"/>
  <c r="B24" i="17"/>
  <c r="H78" i="17"/>
  <c r="P54" i="17"/>
  <c r="K78" i="17"/>
  <c r="J23" i="17"/>
  <c r="K23" i="17"/>
  <c r="K47" i="17"/>
  <c r="M55" i="17"/>
  <c r="L79" i="17"/>
  <c r="L87" i="17"/>
  <c r="O24" i="17"/>
  <c r="H32" i="17"/>
  <c r="K32" i="17"/>
  <c r="N48" i="17"/>
  <c r="D13" i="17"/>
  <c r="B77" i="17"/>
  <c r="C77" i="17"/>
  <c r="N77" i="17"/>
  <c r="O77" i="17"/>
  <c r="G47" i="17"/>
  <c r="G87" i="17"/>
  <c r="C95" i="17"/>
  <c r="D55" i="17"/>
  <c r="E71" i="17"/>
  <c r="D71" i="17"/>
  <c r="P62" i="17"/>
  <c r="C62" i="17"/>
  <c r="F62" i="17"/>
  <c r="I62" i="17"/>
  <c r="Q52" i="17"/>
  <c r="I52" i="17"/>
  <c r="R80" i="17"/>
  <c r="I80" i="17"/>
  <c r="B80" i="17"/>
  <c r="C80" i="17"/>
  <c r="D80" i="17"/>
  <c r="H80" i="17"/>
  <c r="E80" i="17"/>
  <c r="F80" i="17"/>
  <c r="G80" i="17"/>
  <c r="O74" i="17"/>
  <c r="G74" i="17"/>
  <c r="H74" i="17"/>
  <c r="I74" i="17"/>
  <c r="B74" i="17"/>
  <c r="F74" i="17"/>
  <c r="C74" i="17"/>
  <c r="D74" i="17"/>
  <c r="E74" i="17"/>
  <c r="J82" i="17"/>
  <c r="I82" i="17"/>
  <c r="B82" i="17"/>
  <c r="C82" i="17"/>
  <c r="D82" i="17"/>
  <c r="H82" i="17"/>
  <c r="F82" i="17"/>
  <c r="G82" i="17"/>
  <c r="E82" i="17"/>
  <c r="Q21" i="17"/>
  <c r="C21" i="17"/>
  <c r="R21" i="17"/>
  <c r="R60" i="17"/>
  <c r="Q44" i="17"/>
  <c r="I44" i="17"/>
  <c r="L88" i="17"/>
  <c r="C88" i="17"/>
  <c r="D88" i="17"/>
  <c r="E88" i="17"/>
  <c r="F88" i="17"/>
  <c r="B88" i="17"/>
  <c r="G88" i="17"/>
  <c r="H88" i="17"/>
  <c r="I88" i="17"/>
  <c r="J24" i="17"/>
  <c r="C24" i="17"/>
  <c r="D24" i="17"/>
  <c r="C13" i="17"/>
  <c r="B13" i="17"/>
  <c r="J34" i="17"/>
  <c r="B34" i="17"/>
  <c r="C34" i="17"/>
  <c r="D34" i="17"/>
  <c r="E34" i="17"/>
  <c r="I34" i="17"/>
  <c r="H34" i="17"/>
  <c r="F34" i="17"/>
  <c r="G34" i="17"/>
  <c r="D44" i="17"/>
  <c r="G44" i="17"/>
  <c r="L34" i="17"/>
  <c r="B60" i="17"/>
  <c r="M21" i="17"/>
  <c r="K29" i="17"/>
  <c r="O54" i="17"/>
  <c r="M78" i="17"/>
  <c r="H23" i="17"/>
  <c r="P23" i="17"/>
  <c r="F47" i="17"/>
  <c r="P47" i="17"/>
  <c r="L55" i="17"/>
  <c r="O87" i="17"/>
  <c r="F24" i="17"/>
  <c r="F32" i="17"/>
  <c r="M48" i="17"/>
  <c r="Q88" i="17"/>
  <c r="E21" i="17"/>
  <c r="F21" i="17"/>
  <c r="F13" i="17"/>
  <c r="D77" i="17"/>
  <c r="G13" i="17"/>
  <c r="E77" i="17"/>
  <c r="H13" i="17"/>
  <c r="F77" i="17"/>
  <c r="H55" i="17"/>
  <c r="H47" i="17"/>
  <c r="Q85" i="17"/>
  <c r="D85" i="17"/>
  <c r="R85" i="17"/>
  <c r="C70" i="17"/>
  <c r="E70" i="17"/>
  <c r="H70" i="17"/>
  <c r="B70" i="17"/>
  <c r="R72" i="17"/>
  <c r="G72" i="17"/>
  <c r="H72" i="17"/>
  <c r="I72" i="17"/>
  <c r="B72" i="17"/>
  <c r="F72" i="17"/>
  <c r="C72" i="17"/>
  <c r="D72" i="17"/>
  <c r="E72" i="17"/>
  <c r="A15" i="15"/>
  <c r="A13" i="6"/>
  <c r="A14" i="17"/>
  <c r="P79" i="17"/>
  <c r="G79" i="17"/>
  <c r="R32" i="17"/>
  <c r="I32" i="17"/>
  <c r="B32" i="17"/>
  <c r="C32" i="17"/>
  <c r="D32" i="17"/>
  <c r="D60" i="17"/>
  <c r="L77" i="17"/>
  <c r="N44" i="17"/>
  <c r="L21" i="17"/>
  <c r="G32" i="17"/>
  <c r="N54" i="17"/>
  <c r="L78" i="17"/>
  <c r="G23" i="17"/>
  <c r="O23" i="17"/>
  <c r="J47" i="17"/>
  <c r="O47" i="17"/>
  <c r="K55" i="17"/>
  <c r="N79" i="17"/>
  <c r="N87" i="17"/>
  <c r="E24" i="17"/>
  <c r="Q32" i="17"/>
  <c r="L48" i="17"/>
  <c r="O88" i="17"/>
  <c r="F29" i="17"/>
  <c r="G29" i="17"/>
  <c r="G21" i="17"/>
  <c r="H21" i="17"/>
  <c r="I21" i="17"/>
  <c r="G61" i="17"/>
  <c r="R79" i="17"/>
  <c r="I55" i="17"/>
  <c r="C79" i="17"/>
  <c r="F95" i="17"/>
  <c r="E95" i="17"/>
  <c r="B63" i="17"/>
  <c r="I63" i="17"/>
  <c r="D31" i="17"/>
  <c r="C31" i="17"/>
  <c r="Q20" i="17"/>
  <c r="I20" i="17"/>
  <c r="I93" i="17"/>
  <c r="R93" i="17"/>
  <c r="H93" i="17"/>
  <c r="J26" i="17"/>
  <c r="C26" i="17"/>
  <c r="D26" i="17"/>
  <c r="E26" i="17"/>
  <c r="F26" i="17"/>
  <c r="B26" i="17"/>
  <c r="G26" i="17"/>
  <c r="H26" i="17"/>
  <c r="I26" i="17"/>
  <c r="J64" i="17"/>
  <c r="E64" i="17"/>
  <c r="F64" i="17"/>
  <c r="G64" i="17"/>
  <c r="H64" i="17"/>
  <c r="D64" i="17"/>
  <c r="C64" i="17"/>
  <c r="B64" i="17"/>
  <c r="I64" i="17"/>
  <c r="J58" i="17"/>
  <c r="C58" i="17"/>
  <c r="D58" i="17"/>
  <c r="E58" i="17"/>
  <c r="F58" i="17"/>
  <c r="B58" i="17"/>
  <c r="G58" i="17"/>
  <c r="H58" i="17"/>
  <c r="I58" i="17"/>
  <c r="J50" i="17"/>
  <c r="H50" i="17"/>
  <c r="I50" i="17"/>
  <c r="B50" i="17"/>
  <c r="C50" i="17"/>
  <c r="G50" i="17"/>
  <c r="F50" i="17"/>
  <c r="D50" i="17"/>
  <c r="E50" i="17"/>
  <c r="C54" i="17"/>
  <c r="H54" i="17"/>
  <c r="D54" i="17"/>
  <c r="K54" i="17"/>
  <c r="Q79" i="17"/>
  <c r="J32" i="17"/>
  <c r="I47" i="17"/>
  <c r="H87" i="17"/>
  <c r="I77" i="17"/>
  <c r="R77" i="17"/>
  <c r="H77" i="17"/>
  <c r="E44" i="17"/>
  <c r="G60" i="17"/>
  <c r="J77" i="17"/>
  <c r="P18" i="17"/>
  <c r="M44" i="17"/>
  <c r="O61" i="17"/>
  <c r="K21" i="17"/>
  <c r="K77" i="17"/>
  <c r="E54" i="17"/>
  <c r="M54" i="17"/>
  <c r="J78" i="17"/>
  <c r="F23" i="17"/>
  <c r="N23" i="17"/>
  <c r="M47" i="17"/>
  <c r="N47" i="17"/>
  <c r="P55" i="17"/>
  <c r="J87" i="17"/>
  <c r="N24" i="17"/>
  <c r="E32" i="17"/>
  <c r="F48" i="17"/>
  <c r="K48" i="17"/>
  <c r="N88" i="17"/>
  <c r="H29" i="17"/>
  <c r="I29" i="17"/>
  <c r="B29" i="17"/>
  <c r="I13" i="17"/>
  <c r="H79" i="17"/>
  <c r="R87" i="17"/>
  <c r="F87" i="17"/>
  <c r="C55" i="17"/>
  <c r="F79" i="17"/>
  <c r="B38" i="17"/>
  <c r="C38" i="17"/>
  <c r="I38" i="17"/>
  <c r="J56" i="17"/>
  <c r="C56" i="17"/>
  <c r="D56" i="17"/>
  <c r="E56" i="17"/>
  <c r="F56" i="17"/>
  <c r="B56" i="17"/>
  <c r="H56" i="17"/>
  <c r="I56" i="17"/>
  <c r="G56" i="17"/>
  <c r="K98" i="17"/>
  <c r="E98" i="17"/>
  <c r="F98" i="17"/>
  <c r="G98" i="17"/>
  <c r="H98" i="17"/>
  <c r="D98" i="17"/>
  <c r="C98" i="17"/>
  <c r="B98" i="17"/>
  <c r="I98" i="17"/>
  <c r="J90" i="17"/>
  <c r="C90" i="17"/>
  <c r="D90" i="17"/>
  <c r="E90" i="17"/>
  <c r="F90" i="17"/>
  <c r="B90" i="17"/>
  <c r="I90" i="17"/>
  <c r="G90" i="17"/>
  <c r="H90" i="17"/>
  <c r="P12" i="17"/>
  <c r="L12" i="17"/>
  <c r="N12" i="17"/>
  <c r="M12" i="17"/>
  <c r="K12" i="17"/>
  <c r="N64" i="15"/>
  <c r="R64" i="15" s="1"/>
  <c r="N82" i="15"/>
  <c r="R82" i="15" s="1"/>
  <c r="N76" i="15"/>
  <c r="R76" i="15" s="1"/>
  <c r="N108" i="15"/>
  <c r="R108" i="15" s="1"/>
  <c r="N87" i="15"/>
  <c r="R87" i="15" s="1"/>
  <c r="N85" i="15"/>
  <c r="R85" i="15" s="1"/>
  <c r="N92" i="15"/>
  <c r="R92" i="15" s="1"/>
  <c r="N96" i="15"/>
  <c r="R96" i="15" s="1"/>
  <c r="N23" i="15"/>
  <c r="R23" i="15" s="1"/>
  <c r="N65" i="15"/>
  <c r="R65" i="15" s="1"/>
  <c r="N53" i="15"/>
  <c r="R53" i="15" s="1"/>
  <c r="N95" i="15"/>
  <c r="R95" i="15" s="1"/>
  <c r="N62" i="15"/>
  <c r="R62" i="15" s="1"/>
  <c r="N58" i="15"/>
  <c r="R58" i="15" s="1"/>
  <c r="N34" i="15"/>
  <c r="R34" i="15" s="1"/>
  <c r="N25" i="15"/>
  <c r="R25" i="15" s="1"/>
  <c r="N20" i="15"/>
  <c r="R20" i="15" s="1"/>
  <c r="N17" i="15"/>
  <c r="R17" i="15" s="1"/>
  <c r="N37" i="15"/>
  <c r="R37" i="15" s="1"/>
  <c r="N89" i="15"/>
  <c r="R89" i="15" s="1"/>
  <c r="N67" i="15"/>
  <c r="R67" i="15" s="1"/>
  <c r="N59" i="15"/>
  <c r="R59" i="15" s="1"/>
  <c r="N42" i="15"/>
  <c r="R42" i="15" s="1"/>
  <c r="N47" i="15"/>
  <c r="R47" i="15" s="1"/>
  <c r="N74" i="15"/>
  <c r="R74" i="15" s="1"/>
  <c r="N77" i="15"/>
  <c r="R77" i="15" s="1"/>
  <c r="N32" i="15"/>
  <c r="R32" i="15" s="1"/>
  <c r="N24" i="15"/>
  <c r="R24" i="15" s="1"/>
  <c r="N41" i="15"/>
  <c r="R41" i="15" s="1"/>
  <c r="N22" i="15"/>
  <c r="R22" i="15" s="1"/>
  <c r="N81" i="15"/>
  <c r="R81" i="15" s="1"/>
  <c r="N14" i="15"/>
  <c r="R14" i="15" s="1"/>
  <c r="N26" i="15"/>
  <c r="R26" i="15" s="1"/>
  <c r="N46" i="15"/>
  <c r="R46" i="15" s="1"/>
  <c r="N19" i="15"/>
  <c r="R19" i="15" s="1"/>
  <c r="N91" i="15"/>
  <c r="R91" i="15" s="1"/>
  <c r="N71" i="15"/>
  <c r="R71" i="15" s="1"/>
  <c r="N49" i="15"/>
  <c r="R49" i="15" s="1"/>
  <c r="N30" i="15"/>
  <c r="R30" i="15" s="1"/>
  <c r="N44" i="15"/>
  <c r="R44" i="15" s="1"/>
  <c r="N15" i="15"/>
  <c r="R15" i="15" s="1"/>
  <c r="N80" i="15"/>
  <c r="R80" i="15" s="1"/>
  <c r="N69" i="15"/>
  <c r="R69" i="15" s="1"/>
  <c r="N61" i="15"/>
  <c r="R61" i="15" s="1"/>
  <c r="N78" i="15"/>
  <c r="R78" i="15" s="1"/>
  <c r="N98" i="15"/>
  <c r="R98" i="15" s="1"/>
  <c r="N97" i="15"/>
  <c r="R97" i="15" s="1"/>
  <c r="N45" i="15"/>
  <c r="R45" i="15" s="1"/>
  <c r="N83" i="15"/>
  <c r="R83" i="15" s="1"/>
  <c r="N51" i="15"/>
  <c r="R51" i="15" s="1"/>
  <c r="N40" i="15"/>
  <c r="R40" i="15" s="1"/>
  <c r="N84" i="15"/>
  <c r="R84" i="15" s="1"/>
  <c r="N79" i="15"/>
  <c r="R79" i="15" s="1"/>
  <c r="N56" i="15"/>
  <c r="R56" i="15" s="1"/>
  <c r="N57" i="15"/>
  <c r="R57" i="15" s="1"/>
  <c r="N73" i="15"/>
  <c r="R73" i="15" s="1"/>
  <c r="N55" i="15"/>
  <c r="R55" i="15" s="1"/>
  <c r="N60" i="15"/>
  <c r="R60" i="15" s="1"/>
  <c r="N93" i="15"/>
  <c r="R93" i="15" s="1"/>
  <c r="N29" i="15"/>
  <c r="R29" i="15" s="1"/>
  <c r="N16" i="15"/>
  <c r="R16" i="15" s="1"/>
  <c r="N21" i="15"/>
  <c r="R21" i="15" s="1"/>
  <c r="N66" i="15"/>
  <c r="R66" i="15" s="1"/>
  <c r="N35" i="15"/>
  <c r="R35" i="15" s="1"/>
  <c r="N72" i="15"/>
  <c r="R72" i="15" s="1"/>
  <c r="N50" i="15"/>
  <c r="R50" i="15" s="1"/>
  <c r="N52" i="15"/>
  <c r="R52" i="15" s="1"/>
  <c r="N86" i="15"/>
  <c r="R86" i="15" s="1"/>
  <c r="N54" i="15"/>
  <c r="R54" i="15" s="1"/>
  <c r="N33" i="15"/>
  <c r="R33" i="15" s="1"/>
  <c r="N18" i="15"/>
  <c r="R18" i="15" s="1"/>
  <c r="N36" i="15"/>
  <c r="R36" i="15" s="1"/>
  <c r="N100" i="15"/>
  <c r="R100" i="15" s="1"/>
  <c r="N90" i="15"/>
  <c r="R90" i="15" s="1"/>
  <c r="N75" i="15"/>
  <c r="R75" i="15" s="1"/>
  <c r="N63" i="15"/>
  <c r="R63" i="15" s="1"/>
  <c r="N48" i="15"/>
  <c r="R48" i="15" s="1"/>
  <c r="N39" i="15"/>
  <c r="R39" i="15" s="1"/>
  <c r="N94" i="15"/>
  <c r="R94" i="15" s="1"/>
  <c r="N88" i="15"/>
  <c r="R88" i="15" s="1"/>
  <c r="N27" i="15"/>
  <c r="R27" i="15" s="1"/>
  <c r="N28" i="15"/>
  <c r="R28" i="15" s="1"/>
  <c r="N31" i="15"/>
  <c r="R31" i="15" s="1"/>
  <c r="N70" i="15"/>
  <c r="R70" i="15" s="1"/>
  <c r="N38" i="15"/>
  <c r="R38" i="15" s="1"/>
  <c r="N68" i="15"/>
  <c r="R68" i="15" s="1"/>
  <c r="N13" i="15"/>
  <c r="H12" i="6" s="1"/>
  <c r="N99" i="15"/>
  <c r="R99" i="15" s="1"/>
  <c r="N43" i="15"/>
  <c r="R43" i="15" s="1"/>
  <c r="G13" i="6" l="1"/>
  <c r="J13" i="6"/>
  <c r="I13" i="6"/>
  <c r="K13" i="6"/>
  <c r="H13" i="6"/>
  <c r="R13" i="15"/>
  <c r="K12" i="6" s="1"/>
  <c r="N109" i="15"/>
  <c r="R113" i="15" s="1"/>
  <c r="R116" i="15" s="1"/>
  <c r="R125" i="15" s="1"/>
  <c r="M13" i="17"/>
  <c r="N13" i="17"/>
  <c r="P13" i="17"/>
  <c r="K107" i="6"/>
  <c r="S123" i="15"/>
  <c r="A16" i="15"/>
  <c r="A14" i="6"/>
  <c r="A15" i="17"/>
  <c r="O13" i="17"/>
  <c r="R12" i="17"/>
  <c r="E14" i="17"/>
  <c r="D14" i="17"/>
  <c r="F14" i="17"/>
  <c r="J14" i="17"/>
  <c r="N14" i="17" s="1"/>
  <c r="G14" i="17"/>
  <c r="B14" i="17"/>
  <c r="C14" i="17"/>
  <c r="H14" i="17"/>
  <c r="I14" i="17"/>
  <c r="Q14" i="17"/>
  <c r="R13" i="17"/>
  <c r="L13" i="17"/>
  <c r="J14" i="6" l="1"/>
  <c r="I14" i="6"/>
  <c r="H14" i="6"/>
  <c r="G14" i="6"/>
  <c r="K14" i="6"/>
  <c r="Q13" i="17"/>
  <c r="R109" i="15"/>
  <c r="R14" i="17"/>
  <c r="L14" i="17"/>
  <c r="P14" i="17"/>
  <c r="D15" i="17"/>
  <c r="C15" i="17"/>
  <c r="H15" i="17"/>
  <c r="J15" i="17"/>
  <c r="O15" i="17" s="1"/>
  <c r="I15" i="17"/>
  <c r="F15" i="17"/>
  <c r="B15" i="17"/>
  <c r="E15" i="17"/>
  <c r="Q15" i="17"/>
  <c r="G15" i="17"/>
  <c r="O14" i="17"/>
  <c r="K14" i="17"/>
  <c r="A16" i="17"/>
  <c r="A15" i="6"/>
  <c r="M14" i="17"/>
  <c r="K15" i="6" l="1"/>
  <c r="J15" i="6"/>
  <c r="H15" i="6"/>
  <c r="G15" i="6"/>
  <c r="I15" i="6"/>
  <c r="K101" i="6"/>
  <c r="N15" i="17"/>
  <c r="L15" i="17"/>
  <c r="R15" i="17"/>
  <c r="M15" i="17"/>
  <c r="C16" i="17"/>
  <c r="D16" i="17"/>
  <c r="F16" i="17"/>
  <c r="J16" i="17"/>
  <c r="K16" i="17" s="1"/>
  <c r="I16" i="17"/>
  <c r="B16" i="17"/>
  <c r="G16" i="17"/>
  <c r="E16" i="17"/>
  <c r="Q16" i="17"/>
  <c r="Q109" i="17" s="1"/>
  <c r="H16" i="17"/>
  <c r="K15" i="17"/>
  <c r="P15" i="17"/>
  <c r="P16" i="17" l="1"/>
  <c r="P109" i="17" s="1"/>
  <c r="N16" i="17"/>
  <c r="N109" i="17" s="1"/>
  <c r="K109" i="17"/>
  <c r="M16" i="17"/>
  <c r="M109" i="17" s="1"/>
  <c r="R16" i="17"/>
  <c r="R109" i="17" s="1"/>
  <c r="L16" i="17"/>
  <c r="L109" i="17" s="1"/>
  <c r="O16" i="17"/>
  <c r="O109" i="17" s="1"/>
  <c r="H4" i="6" l="1"/>
  <c r="G4" i="6"/>
  <c r="F4" i="6"/>
  <c r="E4" i="6"/>
  <c r="D4" i="6"/>
  <c r="D11" i="6" l="1"/>
  <c r="C11" i="6"/>
  <c r="B11" i="6"/>
  <c r="E11" i="6"/>
  <c r="F11" i="6"/>
  <c r="E12" i="6" l="1"/>
  <c r="C12" i="6"/>
  <c r="F12" i="6"/>
  <c r="B12" i="6"/>
  <c r="D12" i="6"/>
  <c r="E81" i="6" l="1"/>
  <c r="F81" i="6"/>
  <c r="B81" i="6"/>
  <c r="C81" i="6"/>
  <c r="D81" i="6"/>
  <c r="E70" i="6"/>
  <c r="F70" i="6"/>
  <c r="B70" i="6"/>
  <c r="C70" i="6"/>
  <c r="D70" i="6"/>
  <c r="E74" i="6"/>
  <c r="F74" i="6"/>
  <c r="B74" i="6"/>
  <c r="C74" i="6"/>
  <c r="D74" i="6"/>
  <c r="E29" i="6"/>
  <c r="F29" i="6"/>
  <c r="B29" i="6"/>
  <c r="C29" i="6"/>
  <c r="D29" i="6"/>
  <c r="E95" i="6"/>
  <c r="F95" i="6"/>
  <c r="C95" i="6"/>
  <c r="B95" i="6"/>
  <c r="D95" i="6"/>
  <c r="E96" i="6"/>
  <c r="F96" i="6"/>
  <c r="D96" i="6"/>
  <c r="B96" i="6"/>
  <c r="C96" i="6"/>
  <c r="E33" i="6"/>
  <c r="F33" i="6"/>
  <c r="B33" i="6"/>
  <c r="C33" i="6"/>
  <c r="D33" i="6"/>
  <c r="E97" i="6"/>
  <c r="F97" i="6"/>
  <c r="D97" i="6"/>
  <c r="C97" i="6"/>
  <c r="B97" i="6"/>
  <c r="E22" i="6"/>
  <c r="F22" i="6"/>
  <c r="B22" i="6"/>
  <c r="C22" i="6"/>
  <c r="D22" i="6"/>
  <c r="B90" i="6"/>
  <c r="E90" i="6"/>
  <c r="F90" i="6"/>
  <c r="C90" i="6"/>
  <c r="D90" i="6"/>
  <c r="E43" i="6"/>
  <c r="F43" i="6"/>
  <c r="B43" i="6"/>
  <c r="C43" i="6"/>
  <c r="D43" i="6"/>
  <c r="E36" i="6"/>
  <c r="F36" i="6"/>
  <c r="B36" i="6"/>
  <c r="C36" i="6"/>
  <c r="D36" i="6"/>
  <c r="E100" i="6"/>
  <c r="C100" i="6"/>
  <c r="F100" i="6"/>
  <c r="B100" i="6"/>
  <c r="D100" i="6"/>
  <c r="E37" i="6"/>
  <c r="F37" i="6"/>
  <c r="B37" i="6"/>
  <c r="C37" i="6"/>
  <c r="D37" i="6"/>
  <c r="E80" i="6"/>
  <c r="F80" i="6"/>
  <c r="B80" i="6"/>
  <c r="C80" i="6"/>
  <c r="D80" i="6"/>
  <c r="E66" i="6"/>
  <c r="F66" i="6"/>
  <c r="B66" i="6"/>
  <c r="C66" i="6"/>
  <c r="D66" i="6"/>
  <c r="E87" i="6"/>
  <c r="F87" i="6"/>
  <c r="B87" i="6"/>
  <c r="C87" i="6"/>
  <c r="D87" i="6"/>
  <c r="E63" i="6"/>
  <c r="F63" i="6"/>
  <c r="B63" i="6"/>
  <c r="C63" i="6"/>
  <c r="D63" i="6"/>
  <c r="E92" i="6"/>
  <c r="F92" i="6"/>
  <c r="D92" i="6"/>
  <c r="C92" i="6"/>
  <c r="B92" i="6"/>
  <c r="E40" i="6"/>
  <c r="F40" i="6"/>
  <c r="B40" i="6"/>
  <c r="C40" i="6"/>
  <c r="D40" i="6"/>
  <c r="E41" i="6"/>
  <c r="F41" i="6"/>
  <c r="B41" i="6"/>
  <c r="C41" i="6"/>
  <c r="D41" i="6"/>
  <c r="E24" i="6"/>
  <c r="F24" i="6"/>
  <c r="B24" i="6"/>
  <c r="C24" i="6"/>
  <c r="D24" i="6"/>
  <c r="E26" i="6"/>
  <c r="F26" i="6"/>
  <c r="B26" i="6"/>
  <c r="C26" i="6"/>
  <c r="D26" i="6"/>
  <c r="E93" i="6"/>
  <c r="D93" i="6"/>
  <c r="F93" i="6"/>
  <c r="C93" i="6"/>
  <c r="B93" i="6"/>
  <c r="E51" i="6"/>
  <c r="F51" i="6"/>
  <c r="B51" i="6"/>
  <c r="C51" i="6"/>
  <c r="D51" i="6"/>
  <c r="E44" i="6"/>
  <c r="F44" i="6"/>
  <c r="B44" i="6"/>
  <c r="C44" i="6"/>
  <c r="D44" i="6"/>
  <c r="E61" i="6"/>
  <c r="F61" i="6"/>
  <c r="B61" i="6"/>
  <c r="C61" i="6"/>
  <c r="D61" i="6"/>
  <c r="E45" i="6"/>
  <c r="F45" i="6"/>
  <c r="B45" i="6"/>
  <c r="C45" i="6"/>
  <c r="D45" i="6"/>
  <c r="C13" i="6"/>
  <c r="F13" i="6"/>
  <c r="D13" i="6"/>
  <c r="B13" i="6"/>
  <c r="E13" i="6"/>
  <c r="E91" i="6"/>
  <c r="F91" i="6"/>
  <c r="D91" i="6"/>
  <c r="B91" i="6"/>
  <c r="C91" i="6"/>
  <c r="E35" i="6"/>
  <c r="F35" i="6"/>
  <c r="B35" i="6"/>
  <c r="C35" i="6"/>
  <c r="D35" i="6"/>
  <c r="E32" i="6"/>
  <c r="F32" i="6"/>
  <c r="B32" i="6"/>
  <c r="C32" i="6"/>
  <c r="D32" i="6"/>
  <c r="E49" i="6"/>
  <c r="F49" i="6"/>
  <c r="B49" i="6"/>
  <c r="C49" i="6"/>
  <c r="D49" i="6"/>
  <c r="E82" i="6"/>
  <c r="F82" i="6"/>
  <c r="B82" i="6"/>
  <c r="C82" i="6"/>
  <c r="D82" i="6"/>
  <c r="E34" i="6"/>
  <c r="F34" i="6"/>
  <c r="B34" i="6"/>
  <c r="C34" i="6"/>
  <c r="D34" i="6"/>
  <c r="E46" i="6"/>
  <c r="F46" i="6"/>
  <c r="B46" i="6"/>
  <c r="C46" i="6"/>
  <c r="D46" i="6"/>
  <c r="E59" i="6"/>
  <c r="F59" i="6"/>
  <c r="B59" i="6"/>
  <c r="C59" i="6"/>
  <c r="D59" i="6"/>
  <c r="E52" i="6"/>
  <c r="F52" i="6"/>
  <c r="B52" i="6"/>
  <c r="C52" i="6"/>
  <c r="D52" i="6"/>
  <c r="E77" i="6"/>
  <c r="F77" i="6"/>
  <c r="B77" i="6"/>
  <c r="C77" i="6"/>
  <c r="D77" i="6"/>
  <c r="E53" i="6"/>
  <c r="F53" i="6"/>
  <c r="B53" i="6"/>
  <c r="C53" i="6"/>
  <c r="D53" i="6"/>
  <c r="E27" i="6"/>
  <c r="F27" i="6"/>
  <c r="B27" i="6"/>
  <c r="C27" i="6"/>
  <c r="D27" i="6"/>
  <c r="E89" i="6"/>
  <c r="F89" i="6"/>
  <c r="B89" i="6"/>
  <c r="C89" i="6"/>
  <c r="D89" i="6"/>
  <c r="E23" i="6"/>
  <c r="F23" i="6"/>
  <c r="B23" i="6"/>
  <c r="C23" i="6"/>
  <c r="D23" i="6"/>
  <c r="E48" i="6"/>
  <c r="F48" i="6"/>
  <c r="B48" i="6"/>
  <c r="C48" i="6"/>
  <c r="D48" i="6"/>
  <c r="E98" i="6"/>
  <c r="F98" i="6"/>
  <c r="C98" i="6"/>
  <c r="D98" i="6"/>
  <c r="B98" i="6"/>
  <c r="E56" i="6"/>
  <c r="F56" i="6"/>
  <c r="B56" i="6"/>
  <c r="C56" i="6"/>
  <c r="D56" i="6"/>
  <c r="E99" i="6"/>
  <c r="F99" i="6"/>
  <c r="C99" i="6"/>
  <c r="D99" i="6"/>
  <c r="B99" i="6"/>
  <c r="E57" i="6"/>
  <c r="F57" i="6"/>
  <c r="B57" i="6"/>
  <c r="C57" i="6"/>
  <c r="D57" i="6"/>
  <c r="E25" i="6"/>
  <c r="F25" i="6"/>
  <c r="B25" i="6"/>
  <c r="C25" i="6"/>
  <c r="D25" i="6"/>
  <c r="E42" i="6"/>
  <c r="F42" i="6"/>
  <c r="B42" i="6"/>
  <c r="C42" i="6"/>
  <c r="D42" i="6"/>
  <c r="E86" i="6"/>
  <c r="F86" i="6"/>
  <c r="B86" i="6"/>
  <c r="C86" i="6"/>
  <c r="D86" i="6"/>
  <c r="E67" i="6"/>
  <c r="F67" i="6"/>
  <c r="B67" i="6"/>
  <c r="C67" i="6"/>
  <c r="D67" i="6"/>
  <c r="E60" i="6"/>
  <c r="F60" i="6"/>
  <c r="B60" i="6"/>
  <c r="C60" i="6"/>
  <c r="D60" i="6"/>
  <c r="E62" i="6"/>
  <c r="F62" i="6"/>
  <c r="B62" i="6"/>
  <c r="C62" i="6"/>
  <c r="D62" i="6"/>
  <c r="E69" i="6"/>
  <c r="F69" i="6"/>
  <c r="B69" i="6"/>
  <c r="C69" i="6"/>
  <c r="D69" i="6"/>
  <c r="E39" i="6"/>
  <c r="F39" i="6"/>
  <c r="B39" i="6"/>
  <c r="C39" i="6"/>
  <c r="D39" i="6"/>
  <c r="E84" i="6"/>
  <c r="F84" i="6"/>
  <c r="B84" i="6"/>
  <c r="C84" i="6"/>
  <c r="D84" i="6"/>
  <c r="E88" i="6"/>
  <c r="F88" i="6"/>
  <c r="B88" i="6"/>
  <c r="C88" i="6"/>
  <c r="D88" i="6"/>
  <c r="E28" i="6"/>
  <c r="F28" i="6"/>
  <c r="B28" i="6"/>
  <c r="C28" i="6"/>
  <c r="D28" i="6"/>
  <c r="E64" i="6"/>
  <c r="F64" i="6"/>
  <c r="B64" i="6"/>
  <c r="C64" i="6"/>
  <c r="D64" i="6"/>
  <c r="E54" i="6"/>
  <c r="F54" i="6"/>
  <c r="B54" i="6"/>
  <c r="C54" i="6"/>
  <c r="D54" i="6"/>
  <c r="E65" i="6"/>
  <c r="F65" i="6"/>
  <c r="B65" i="6"/>
  <c r="C65" i="6"/>
  <c r="D65" i="6"/>
  <c r="E38" i="6"/>
  <c r="F38" i="6"/>
  <c r="B38" i="6"/>
  <c r="C38" i="6"/>
  <c r="D38" i="6"/>
  <c r="E50" i="6"/>
  <c r="F50" i="6"/>
  <c r="B50" i="6"/>
  <c r="C50" i="6"/>
  <c r="D50" i="6"/>
  <c r="E31" i="6"/>
  <c r="F31" i="6"/>
  <c r="B31" i="6"/>
  <c r="C31" i="6"/>
  <c r="D31" i="6"/>
  <c r="E75" i="6"/>
  <c r="F75" i="6"/>
  <c r="B75" i="6"/>
  <c r="C75" i="6"/>
  <c r="D75" i="6"/>
  <c r="E68" i="6"/>
  <c r="F68" i="6"/>
  <c r="B68" i="6"/>
  <c r="C68" i="6"/>
  <c r="D68" i="6"/>
  <c r="E94" i="6"/>
  <c r="C94" i="6"/>
  <c r="F94" i="6"/>
  <c r="D94" i="6"/>
  <c r="B94" i="6"/>
  <c r="E85" i="6"/>
  <c r="F85" i="6"/>
  <c r="B85" i="6"/>
  <c r="C85" i="6"/>
  <c r="D85" i="6"/>
  <c r="E47" i="6"/>
  <c r="F47" i="6"/>
  <c r="B47" i="6"/>
  <c r="C47" i="6"/>
  <c r="D47" i="6"/>
  <c r="E79" i="6"/>
  <c r="F79" i="6"/>
  <c r="B79" i="6"/>
  <c r="C79" i="6"/>
  <c r="D79" i="6"/>
  <c r="E72" i="6"/>
  <c r="F72" i="6"/>
  <c r="B72" i="6"/>
  <c r="C72" i="6"/>
  <c r="D72" i="6"/>
  <c r="E21" i="6"/>
  <c r="F21" i="6"/>
  <c r="B21" i="6"/>
  <c r="C21" i="6"/>
  <c r="D21" i="6"/>
  <c r="E73" i="6"/>
  <c r="F73" i="6"/>
  <c r="B73" i="6"/>
  <c r="C73" i="6"/>
  <c r="D73" i="6"/>
  <c r="E78" i="6"/>
  <c r="F78" i="6"/>
  <c r="B78" i="6"/>
  <c r="C78" i="6"/>
  <c r="D78" i="6"/>
  <c r="E58" i="6"/>
  <c r="F58" i="6"/>
  <c r="B58" i="6"/>
  <c r="C58" i="6"/>
  <c r="D58" i="6"/>
  <c r="E71" i="6"/>
  <c r="F71" i="6"/>
  <c r="B71" i="6"/>
  <c r="C71" i="6"/>
  <c r="D71" i="6"/>
  <c r="E83" i="6"/>
  <c r="F83" i="6"/>
  <c r="B83" i="6"/>
  <c r="C83" i="6"/>
  <c r="D83" i="6"/>
  <c r="E76" i="6"/>
  <c r="F76" i="6"/>
  <c r="B76" i="6"/>
  <c r="C76" i="6"/>
  <c r="D76" i="6"/>
  <c r="E55" i="6"/>
  <c r="F55" i="6"/>
  <c r="B55" i="6"/>
  <c r="C55" i="6"/>
  <c r="D55" i="6"/>
  <c r="E30" i="6"/>
  <c r="F30" i="6"/>
  <c r="B30" i="6"/>
  <c r="C30" i="6"/>
  <c r="D30" i="6"/>
  <c r="C14" i="6" l="1"/>
  <c r="D14" i="6"/>
  <c r="F14" i="6"/>
  <c r="E14" i="6"/>
  <c r="B14" i="6"/>
  <c r="E15" i="6" l="1"/>
  <c r="F15" i="6"/>
  <c r="D15" i="6"/>
  <c r="C15" i="6"/>
  <c r="B15" i="6"/>
  <c r="E16" i="6" l="1"/>
  <c r="F16" i="6"/>
  <c r="B16" i="6"/>
  <c r="C16" i="6"/>
  <c r="D16" i="6"/>
  <c r="E17" i="6" l="1"/>
  <c r="F17" i="6"/>
  <c r="B17" i="6"/>
  <c r="C17" i="6"/>
  <c r="D17" i="6"/>
  <c r="E18" i="6" l="1"/>
  <c r="F18" i="6"/>
  <c r="B18" i="6"/>
  <c r="C18" i="6"/>
  <c r="D18" i="6"/>
  <c r="E19" i="6" l="1"/>
  <c r="F19" i="6"/>
  <c r="B19" i="6"/>
  <c r="C19" i="6"/>
  <c r="D19" i="6"/>
  <c r="I101" i="6" l="1"/>
  <c r="J101" i="6"/>
  <c r="E20" i="6"/>
  <c r="F20" i="6"/>
  <c r="G101" i="6"/>
  <c r="H101" i="6"/>
  <c r="B20" i="6"/>
  <c r="C20" i="6"/>
  <c r="D20" i="6"/>
  <c r="K108" i="6" l="1"/>
  <c r="L108" i="6" s="1"/>
  <c r="H108" i="17" l="1"/>
  <c r="G108" i="17"/>
  <c r="I108" i="17"/>
  <c r="E108" i="17"/>
  <c r="C108" i="17"/>
  <c r="D108" i="17"/>
  <c r="B108" i="17"/>
  <c r="F108"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Cheng-Fang Yu</author>
  </authors>
  <commentList>
    <comment ref="A10" authorId="0" shapeId="0" xr:uid="{AA4499F2-AE02-4EC0-AFBC-DA3F46F3D0C9}">
      <text>
        <r>
          <rPr>
            <b/>
            <sz val="9"/>
            <color indexed="81"/>
            <rFont val="Tahoma"/>
            <family val="2"/>
          </rPr>
          <t xml:space="preserve">If additional rows are needed, select "Blanks" on Row filter.
When complete, unselect "Blanks" on Rowl Filter.  </t>
        </r>
        <r>
          <rPr>
            <sz val="9"/>
            <color indexed="81"/>
            <rFont val="Tahoma"/>
            <family val="2"/>
          </rPr>
          <t xml:space="preserve">
</t>
        </r>
      </text>
    </comment>
    <comment ref="D10" authorId="0" shapeId="0" xr:uid="{488A9141-B53C-4512-B9A3-5EE92E3D40AD}">
      <text>
        <r>
          <rPr>
            <b/>
            <sz val="9"/>
            <color indexed="81"/>
            <rFont val="Tahoma"/>
            <family val="2"/>
          </rPr>
          <t>Enter the work performed on the project that is being claimed. Please note: work that is not related to maintenance and service or work that does not match the class specifications of the employee's title may be questioned, and additional documentation may be required.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Cheng-Fang Yu</author>
  </authors>
  <commentList>
    <comment ref="A10" authorId="0" shapeId="0" xr:uid="{DE75A45F-1961-4ADF-8E1E-BAE84ABBF318}">
      <text>
        <r>
          <rPr>
            <b/>
            <sz val="9"/>
            <color indexed="81"/>
            <rFont val="Tahoma"/>
            <family val="2"/>
          </rPr>
          <t>Select "Blanks" to unhide all rows. 
When complete, unselect "Blanks" on row filter.</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Cheng-Fang Yu</author>
  </authors>
  <commentList>
    <comment ref="A10" authorId="0" shapeId="0" xr:uid="{8A30A7EA-1C40-454F-81F0-443B3FECAC4D}">
      <text>
        <r>
          <rPr>
            <b/>
            <sz val="9"/>
            <color indexed="81"/>
            <rFont val="Tahoma"/>
            <family val="2"/>
          </rPr>
          <t xml:space="preserve">If additional rows needed, select "Blanks" on Row filter.
When complete, unselect "Blanks" on Rowl Filter.  </t>
        </r>
        <r>
          <rPr>
            <sz val="9"/>
            <color indexed="81"/>
            <rFont val="Tahoma"/>
            <family val="2"/>
          </rPr>
          <t xml:space="preserve">
</t>
        </r>
      </text>
    </comment>
    <comment ref="D10" authorId="0" shapeId="0" xr:uid="{CF6F2F0B-3338-4340-826D-FDB04B9E8FC9}">
      <text>
        <r>
          <rPr>
            <b/>
            <sz val="9"/>
            <color indexed="81"/>
            <rFont val="Tahoma"/>
            <family val="2"/>
          </rPr>
          <t>Enter the work performed on the project that is being claimed. Please note: work that is not related to maintenance and service or work that does not match the class specifications of the employee's title may be questioned, and additional documentation may be required.</t>
        </r>
        <r>
          <rPr>
            <sz val="9"/>
            <color indexed="81"/>
            <rFont val="Tahoma"/>
            <family val="2"/>
          </rPr>
          <t xml:space="preserve">
</t>
        </r>
      </text>
    </comment>
  </commentList>
</comments>
</file>

<file path=xl/sharedStrings.xml><?xml version="1.0" encoding="utf-8"?>
<sst xmlns="http://schemas.openxmlformats.org/spreadsheetml/2006/main" count="143" uniqueCount="106">
  <si>
    <t>INSTRUCTION:</t>
  </si>
  <si>
    <t>Steps:</t>
  </si>
  <si>
    <r>
      <t>Start with  "</t>
    </r>
    <r>
      <rPr>
        <u/>
        <sz val="12"/>
        <color theme="1"/>
        <rFont val="Arial"/>
        <family val="2"/>
      </rPr>
      <t>Detail-Data Entry Form</t>
    </r>
    <r>
      <rPr>
        <sz val="12"/>
        <color theme="1"/>
        <rFont val="Arial"/>
        <family val="2"/>
      </rPr>
      <t>" tab.</t>
    </r>
  </si>
  <si>
    <t>Enter grant information: Grant/NTP Number, Location Name and Address, Project Name, Project Description</t>
  </si>
  <si>
    <t>Columns (A) - (F):  Enter Employee's Information.  Click drop-down arrow on cell A11, select "Blanks" on row filter to access more rows for additional employees.</t>
  </si>
  <si>
    <t>Column (G): Enter Hourly Rate</t>
  </si>
  <si>
    <t>Columns (I) - (L): Enter allowable Benefits costs respective to year claim.  If no benefits claimed, enter Zero or leave Blank.</t>
  </si>
  <si>
    <t>Column (N): Enter Indirect Cost respective to year claim.</t>
  </si>
  <si>
    <r>
      <t xml:space="preserve">Column (O): Enter Supplies/Materials % respective to year claim </t>
    </r>
    <r>
      <rPr>
        <sz val="12"/>
        <color theme="4" tint="-0.249977111117893"/>
        <rFont val="Arial"/>
        <family val="2"/>
      </rPr>
      <t>for Maintenace and Servicing only</t>
    </r>
    <r>
      <rPr>
        <sz val="12"/>
        <color theme="1"/>
        <rFont val="Arial"/>
        <family val="2"/>
      </rPr>
      <t>. Cap at 35%</t>
    </r>
  </si>
  <si>
    <t>Column (R): Enter Comments as needed.</t>
  </si>
  <si>
    <t>When complete, unselect "Blanks" on row filter (cell A11) to hide all blank rows.</t>
  </si>
  <si>
    <t>Box 1, enter Grant Award amount and Year-to-date Indirect Costs Paid amount.</t>
  </si>
  <si>
    <t>Sign and date form.</t>
  </si>
  <si>
    <r>
      <t xml:space="preserve">After completion of Detail-Data Entry Form tab, go to </t>
    </r>
    <r>
      <rPr>
        <u/>
        <sz val="12"/>
        <color theme="1"/>
        <rFont val="Arial"/>
        <family val="2"/>
      </rPr>
      <t>"Summary"</t>
    </r>
    <r>
      <rPr>
        <sz val="12"/>
        <color theme="1"/>
        <rFont val="Arial"/>
        <family val="2"/>
      </rPr>
      <t xml:space="preserve"> tab.</t>
    </r>
  </si>
  <si>
    <t>Click drop-down arrow on cell A10, select "Blanks" on row filter to diplay all employees.</t>
  </si>
  <si>
    <t>When complete, unselect "Blanks" on row filter (cell A10) to hide all blank rows.</t>
  </si>
  <si>
    <t>Upload the EXCEL file and form with the signature.</t>
  </si>
  <si>
    <r>
      <t xml:space="preserve">GRANTEE DIRECT LABOR COST FORM </t>
    </r>
    <r>
      <rPr>
        <b/>
        <u/>
        <sz val="18"/>
        <color rgb="FFFF0000"/>
        <rFont val="Calibri"/>
        <family val="2"/>
        <scheme val="minor"/>
      </rPr>
      <t>(by Value)</t>
    </r>
  </si>
  <si>
    <t>(IN-HOUSE EMPLOYEES WHO ARE READILY IDENTIFIED WITH A PROJECT/PROGRAM)</t>
  </si>
  <si>
    <t>Grant Number:</t>
  </si>
  <si>
    <t>Location Name and Address:</t>
  </si>
  <si>
    <t>Project Name:</t>
  </si>
  <si>
    <t>Project Description (SOW):</t>
  </si>
  <si>
    <t>(A)</t>
  </si>
  <si>
    <t>(B)</t>
  </si>
  <si>
    <t>(C)</t>
  </si>
  <si>
    <t>(D)</t>
  </si>
  <si>
    <t>(E)</t>
  </si>
  <si>
    <t>(F)</t>
  </si>
  <si>
    <t>(G)</t>
  </si>
  <si>
    <t>(H)</t>
  </si>
  <si>
    <t>(I)</t>
  </si>
  <si>
    <t>(J)</t>
  </si>
  <si>
    <t>(K)</t>
  </si>
  <si>
    <t>(L)</t>
  </si>
  <si>
    <t>(M)</t>
  </si>
  <si>
    <t>(N)</t>
  </si>
  <si>
    <t>(O)</t>
  </si>
  <si>
    <t>(P)</t>
  </si>
  <si>
    <t>(Q)</t>
  </si>
  <si>
    <t>(R)</t>
  </si>
  <si>
    <t xml:space="preserve"># 
</t>
  </si>
  <si>
    <t>Employee Name</t>
  </si>
  <si>
    <t>Employee Title</t>
  </si>
  <si>
    <t>Work Performed
(e.g., tree trimming, painting, landscaping, etc.)</t>
  </si>
  <si>
    <t>Start Date</t>
  </si>
  <si>
    <t>End Date</t>
  </si>
  <si>
    <t>Total Hours Worked</t>
  </si>
  <si>
    <t>Salary</t>
  </si>
  <si>
    <t>Allowable Employee Benefits (EB)</t>
  </si>
  <si>
    <t>Indirect Cost</t>
  </si>
  <si>
    <t>M &amp; S Only</t>
  </si>
  <si>
    <t xml:space="preserve">Total Claim Amount
(H)+(M)+(N)+(P)
</t>
  </si>
  <si>
    <t>Comments:</t>
  </si>
  <si>
    <t>Hourly Rate</t>
  </si>
  <si>
    <t>Total Salary
(F)x(G)</t>
  </si>
  <si>
    <t>Workers Compensation Costs</t>
  </si>
  <si>
    <t>Health Insurance Costs</t>
  </si>
  <si>
    <t>Leave Benefits Costs</t>
  </si>
  <si>
    <t>Pension Contribution Costs</t>
  </si>
  <si>
    <t>Total Allowable Benefits
(I)+(J)+(K)+(L)</t>
  </si>
  <si>
    <t xml:space="preserve">Indirect Costs 
</t>
  </si>
  <si>
    <t xml:space="preserve"> Supplies/Materials %
</t>
  </si>
  <si>
    <t xml:space="preserve"> Supplies/Materials Costs
(H) x (O)
</t>
  </si>
  <si>
    <t>Example # 1</t>
  </si>
  <si>
    <t>Painter</t>
  </si>
  <si>
    <t>Painting</t>
  </si>
  <si>
    <t>Example</t>
  </si>
  <si>
    <t>Grand Total</t>
  </si>
  <si>
    <t>Total Salary</t>
  </si>
  <si>
    <r>
      <t xml:space="preserve">I attest that the amounts billed are appropriate and accurate in accordance with the conditions of this Agreement. </t>
    </r>
    <r>
      <rPr>
        <b/>
        <i/>
        <sz val="14"/>
        <color rgb="FF000000"/>
        <rFont val="Calibri"/>
        <family val="2"/>
      </rPr>
      <t>Salaries of the Administrative/Clerical support staff or supplies are billed as direct costs and were NOT recovered as indirect costs.</t>
    </r>
    <r>
      <rPr>
        <i/>
        <sz val="14"/>
        <color rgb="FF000000"/>
        <rFont val="Calibri"/>
        <family val="2"/>
      </rPr>
      <t xml:space="preserve"> The supporting documents for the  Allowable Employee Benefits, Indirect Costs, Supplies Cost Rate, and the payroll timecards or time distribution accounting records for this project/program will be retained in our office for five (5) years upon completion or termination date of the Agreement. These documents will be provided to the Regional Park and Open Space District upon request or in the event of an audit. 								
											</t>
    </r>
  </si>
  <si>
    <t>Total Allowable Benefits</t>
  </si>
  <si>
    <t>Total Indirect Costs</t>
  </si>
  <si>
    <t>Total M&amp;S Supplies/Materials Costs</t>
  </si>
  <si>
    <t>Total Claim Amount</t>
  </si>
  <si>
    <t>Box 1</t>
  </si>
  <si>
    <t>Grant/NTP/M&amp;S Award</t>
  </si>
  <si>
    <t>12% Indirect Costs Limit</t>
  </si>
  <si>
    <t>Less: Year-to-date Indirect Costs Paid</t>
  </si>
  <si>
    <t>Less: Current Period Indirect Costs</t>
  </si>
  <si>
    <t>Indirect Costs Limit Balance</t>
  </si>
  <si>
    <t xml:space="preserve">Signature of Authorized Representative: </t>
  </si>
  <si>
    <t xml:space="preserve">Title: </t>
  </si>
  <si>
    <t xml:space="preserve">Print Name of Authorized Representative: </t>
  </si>
  <si>
    <t xml:space="preserve">Date: </t>
  </si>
  <si>
    <t>GRANTEE DIRECT LABOR COST SUMMARY</t>
  </si>
  <si>
    <t>Indirect Costs</t>
  </si>
  <si>
    <t>Supplies/Materials Costs
(M&amp;S Only)</t>
  </si>
  <si>
    <t>GRANTEE DIRECT LABOR COST FORM</t>
  </si>
  <si>
    <t>Work Performed
(e.g. tree trimming, painting, landscaping etc.)</t>
  </si>
  <si>
    <t>Wages and Taxes</t>
  </si>
  <si>
    <t>Employee Benefits Rate (EB)</t>
  </si>
  <si>
    <t>Total EB/Overhead Claimed over Wages/Taxes</t>
  </si>
  <si>
    <t>Gross Wages (Pay Rate per hour)</t>
  </si>
  <si>
    <t>Payroll Taxes
(if applicable)</t>
  </si>
  <si>
    <t>Total Wages and Taxes</t>
  </si>
  <si>
    <t>Workers Compensation Rate</t>
  </si>
  <si>
    <t>Health Insurance Rate</t>
  </si>
  <si>
    <t>Leave Benefits Rate</t>
  </si>
  <si>
    <t>Pension Contribution Rate</t>
  </si>
  <si>
    <t xml:space="preserve">Total Allowable Benefits Rate
</t>
  </si>
  <si>
    <t xml:space="preserve">Indirect Rate
</t>
  </si>
  <si>
    <t xml:space="preserve"> Supplies % Rate
</t>
  </si>
  <si>
    <t>Average Rate</t>
  </si>
  <si>
    <r>
      <t xml:space="preserve">I attest  that the amounts billed are appropriate and accurate in accordance with the conditions of this Agreement. </t>
    </r>
    <r>
      <rPr>
        <b/>
        <i/>
        <sz val="14"/>
        <rFont val="Calibri"/>
        <family val="2"/>
        <scheme val="minor"/>
      </rPr>
      <t>When the Salaries of the Administrative/Clerical general support function staffs  or  Supplies are billed as direct cost, their costs were NOT recovered as indirect costs.</t>
    </r>
    <r>
      <rPr>
        <i/>
        <sz val="14"/>
        <rFont val="Calibri"/>
        <family val="2"/>
        <scheme val="minor"/>
      </rPr>
      <t xml:space="preserve"> The supporting documents for the Allowable Benefits rate, Indirect Cost rate, and Supplies Cost rate are attached.  The payroll timecards or time distribution accounting records for total work time for this project/program are retained in our office for five (5) years from the close out date or termination date of the Agreement as it will provided to RPOSD or the auditor upon request.											
											</t>
    </r>
  </si>
  <si>
    <t>Total Eligible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</si>
</sst>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4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18"/>
      <color theme="1"/>
      <name val="Calibri"/>
      <family val="2"/>
      <scheme val="minor"/>
    </font>
    <font>
      <sz val="18"/>
      <color theme="1"/>
      <name val="Calibri"/>
      <family val="2"/>
      <scheme val="minor"/>
    </font>
    <font>
      <b/>
      <sz val="16"/>
      <color theme="1"/>
      <name val="Calibri"/>
      <family val="2"/>
      <scheme val="minor"/>
    </font>
    <font>
      <sz val="16"/>
      <color theme="1"/>
      <name val="Calibri"/>
      <family val="2"/>
      <scheme val="minor"/>
    </font>
    <font>
      <sz val="9"/>
      <color indexed="81"/>
      <name val="Tahoma"/>
      <family val="2"/>
    </font>
    <font>
      <b/>
      <sz val="9"/>
      <color indexed="81"/>
      <name val="Tahoma"/>
      <family val="2"/>
    </font>
    <font>
      <sz val="12"/>
      <name val="Calibri"/>
      <family val="2"/>
      <scheme val="minor"/>
    </font>
    <font>
      <sz val="11"/>
      <name val="Calibri"/>
      <family val="2"/>
      <scheme val="minor"/>
    </font>
    <font>
      <b/>
      <u/>
      <sz val="12"/>
      <color rgb="FFFF0000"/>
      <name val="Arial"/>
      <family val="2"/>
    </font>
    <font>
      <sz val="12"/>
      <color theme="1"/>
      <name val="Arial"/>
      <family val="2"/>
    </font>
    <font>
      <u/>
      <sz val="12"/>
      <color theme="1"/>
      <name val="Arial"/>
      <family val="2"/>
    </font>
    <font>
      <b/>
      <sz val="18"/>
      <name val="Calibri"/>
      <family val="2"/>
      <scheme val="minor"/>
    </font>
    <font>
      <sz val="18"/>
      <name val="Calibri"/>
      <family val="2"/>
      <scheme val="minor"/>
    </font>
    <font>
      <b/>
      <sz val="16"/>
      <name val="Calibri"/>
      <family val="2"/>
      <scheme val="minor"/>
    </font>
    <font>
      <sz val="16"/>
      <name val="Calibri"/>
      <family val="2"/>
      <scheme val="minor"/>
    </font>
    <font>
      <b/>
      <sz val="14"/>
      <name val="Calibri"/>
      <family val="2"/>
      <scheme val="minor"/>
    </font>
    <font>
      <sz val="14"/>
      <name val="Calibri"/>
      <family val="2"/>
      <scheme val="minor"/>
    </font>
    <font>
      <b/>
      <sz val="12"/>
      <name val="Calibri"/>
      <family val="2"/>
      <scheme val="minor"/>
    </font>
    <font>
      <b/>
      <sz val="11"/>
      <name val="Calibri"/>
      <family val="2"/>
      <scheme val="minor"/>
    </font>
    <font>
      <b/>
      <u val="doubleAccounting"/>
      <sz val="11"/>
      <name val="Calibri"/>
      <family val="2"/>
      <scheme val="minor"/>
    </font>
    <font>
      <i/>
      <sz val="14"/>
      <name val="Calibri"/>
      <family val="2"/>
      <scheme val="minor"/>
    </font>
    <font>
      <sz val="12"/>
      <name val="Segoe UI"/>
      <family val="2"/>
    </font>
    <font>
      <sz val="11"/>
      <color rgb="FFFF0000"/>
      <name val="Calibri"/>
      <family val="2"/>
      <scheme val="minor"/>
    </font>
    <font>
      <b/>
      <sz val="16"/>
      <color theme="0"/>
      <name val="Calibri"/>
      <family val="2"/>
      <scheme val="minor"/>
    </font>
    <font>
      <b/>
      <i/>
      <sz val="14"/>
      <name val="Calibri"/>
      <family val="2"/>
      <scheme val="minor"/>
    </font>
    <font>
      <sz val="12"/>
      <color theme="4" tint="-0.249977111117893"/>
      <name val="Arial"/>
      <family val="2"/>
    </font>
    <font>
      <sz val="11"/>
      <color theme="0" tint="-0.499984740745262"/>
      <name val="Calibri"/>
      <family val="2"/>
      <scheme val="minor"/>
    </font>
    <font>
      <i/>
      <sz val="11"/>
      <color theme="0" tint="-0.499984740745262"/>
      <name val="Calibri"/>
      <family val="2"/>
      <scheme val="minor"/>
    </font>
    <font>
      <b/>
      <sz val="20"/>
      <color theme="0"/>
      <name val="Calibri"/>
      <family val="2"/>
      <scheme val="minor"/>
    </font>
    <font>
      <b/>
      <u/>
      <sz val="18"/>
      <name val="Calibri"/>
      <family val="2"/>
      <scheme val="minor"/>
    </font>
    <font>
      <i/>
      <sz val="14"/>
      <color rgb="FF000000"/>
      <name val="Calibri"/>
      <family val="2"/>
    </font>
    <font>
      <b/>
      <i/>
      <sz val="14"/>
      <color rgb="FF000000"/>
      <name val="Calibri"/>
      <family val="2"/>
    </font>
    <font>
      <b/>
      <sz val="11"/>
      <color rgb="FFFF0000"/>
      <name val="Calibri"/>
      <family val="2"/>
      <scheme val="minor"/>
    </font>
    <font>
      <i/>
      <sz val="11"/>
      <name val="Calibri"/>
      <family val="2"/>
      <scheme val="minor"/>
    </font>
    <font>
      <b/>
      <u/>
      <sz val="18"/>
      <color rgb="FFFF0000"/>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249977111117893"/>
        <bgColor indexed="64"/>
      </patternFill>
    </fill>
    <fill>
      <patternFill patternType="solid">
        <fgColor theme="9" tint="0.79998168889431442"/>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theme="9"/>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double">
        <color auto="1"/>
      </bottom>
      <diagonal/>
    </border>
    <border>
      <left/>
      <right/>
      <top style="medium">
        <color auto="1"/>
      </top>
      <bottom/>
      <diagonal/>
    </border>
    <border>
      <left/>
      <right/>
      <top style="thin">
        <color auto="1"/>
      </top>
      <bottom style="medium">
        <color auto="1"/>
      </bottom>
      <diagonal/>
    </border>
    <border>
      <left/>
      <right style="thin">
        <color indexed="64"/>
      </right>
      <top style="thin">
        <color auto="1"/>
      </top>
      <bottom/>
      <diagonal/>
    </border>
    <border>
      <left style="thin">
        <color indexed="64"/>
      </left>
      <right style="dotted">
        <color indexed="64"/>
      </right>
      <top style="thin">
        <color indexed="64"/>
      </top>
      <bottom style="thin">
        <color indexed="64"/>
      </bottom>
      <diagonal/>
    </border>
    <border>
      <left style="thin">
        <color rgb="FF000000"/>
      </left>
      <right/>
      <top/>
      <bottom/>
      <diagonal/>
    </border>
    <border>
      <left/>
      <right/>
      <top/>
      <bottom style="medium">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indexed="64"/>
      </bottom>
      <diagonal/>
    </border>
    <border>
      <left/>
      <right style="medium">
        <color auto="1"/>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theme="9"/>
      </left>
      <right style="thin">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35">
    <xf numFmtId="0" fontId="0" fillId="0" borderId="0" xfId="0"/>
    <xf numFmtId="0" fontId="7" fillId="2" borderId="2" xfId="0" applyFont="1" applyFill="1" applyBorder="1" applyAlignment="1">
      <alignment horizontal="center" vertical="center" wrapText="1"/>
    </xf>
    <xf numFmtId="14" fontId="0" fillId="0" borderId="0" xfId="0" applyNumberFormat="1" applyAlignment="1">
      <alignment horizontal="center" vertical="center"/>
    </xf>
    <xf numFmtId="14" fontId="4" fillId="0" borderId="0" xfId="0" applyNumberFormat="1" applyFont="1" applyAlignment="1">
      <alignment horizontal="center" vertical="center"/>
    </xf>
    <xf numFmtId="0" fontId="15" fillId="0" borderId="0" xfId="0" applyFont="1" applyAlignment="1">
      <alignment vertical="center"/>
    </xf>
    <xf numFmtId="0" fontId="9" fillId="0" borderId="0" xfId="0" applyFont="1" applyAlignment="1">
      <alignment vertical="center"/>
    </xf>
    <xf numFmtId="0" fontId="10" fillId="0" borderId="0" xfId="0" applyFont="1" applyAlignment="1">
      <alignment horizontal="left" vertical="center"/>
    </xf>
    <xf numFmtId="0" fontId="11"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43" fontId="0" fillId="0" borderId="0" xfId="1" applyFont="1" applyAlignment="1">
      <alignment vertical="center"/>
    </xf>
    <xf numFmtId="0" fontId="5" fillId="0" borderId="0" xfId="0" applyFont="1" applyAlignment="1">
      <alignment horizontal="center" vertical="center"/>
    </xf>
    <xf numFmtId="0" fontId="0" fillId="0" borderId="2" xfId="0" applyBorder="1" applyAlignment="1">
      <alignment horizontal="center" vertical="center" wrapText="1"/>
    </xf>
    <xf numFmtId="0" fontId="0" fillId="0" borderId="0" xfId="0" applyAlignment="1">
      <alignment horizontal="center" vertical="center" wrapText="1"/>
    </xf>
    <xf numFmtId="0" fontId="16" fillId="0" borderId="0" xfId="0" applyFont="1"/>
    <xf numFmtId="0" fontId="17" fillId="0" borderId="0" xfId="0" applyFont="1"/>
    <xf numFmtId="0" fontId="18" fillId="0" borderId="0" xfId="0" applyFont="1"/>
    <xf numFmtId="0" fontId="17" fillId="0" borderId="0" xfId="0" applyFont="1" applyAlignment="1">
      <alignment horizontal="center"/>
    </xf>
    <xf numFmtId="43" fontId="11" fillId="0" borderId="0" xfId="1" applyFont="1" applyBorder="1" applyAlignment="1" applyProtection="1">
      <alignment vertical="center"/>
    </xf>
    <xf numFmtId="43" fontId="4" fillId="0" borderId="0" xfId="1" applyFont="1" applyAlignment="1" applyProtection="1">
      <alignment vertical="center"/>
    </xf>
    <xf numFmtId="43" fontId="4" fillId="0" borderId="0" xfId="1" applyFont="1" applyBorder="1" applyAlignment="1" applyProtection="1">
      <alignment vertical="center"/>
    </xf>
    <xf numFmtId="0" fontId="5" fillId="0" borderId="0" xfId="0" applyFont="1" applyAlignment="1">
      <alignment vertical="center"/>
    </xf>
    <xf numFmtId="14" fontId="5" fillId="0" borderId="0" xfId="0" applyNumberFormat="1" applyFont="1" applyAlignment="1">
      <alignment horizontal="center" vertical="center"/>
    </xf>
    <xf numFmtId="43" fontId="5" fillId="0" borderId="0" xfId="1" applyFont="1" applyFill="1" applyAlignment="1" applyProtection="1">
      <alignment vertical="center"/>
    </xf>
    <xf numFmtId="43" fontId="6" fillId="0" borderId="0" xfId="1" applyFont="1" applyFill="1" applyAlignment="1" applyProtection="1">
      <alignment horizontal="center" vertical="center"/>
    </xf>
    <xf numFmtId="14" fontId="7" fillId="2" borderId="2" xfId="0" applyNumberFormat="1" applyFont="1" applyFill="1" applyBorder="1" applyAlignment="1">
      <alignment horizontal="center" vertical="center" wrapText="1"/>
    </xf>
    <xf numFmtId="43" fontId="7" fillId="2" borderId="2" xfId="1" applyFont="1" applyFill="1" applyBorder="1" applyAlignment="1" applyProtection="1">
      <alignment horizontal="center" vertical="center" wrapText="1"/>
    </xf>
    <xf numFmtId="0" fontId="0" fillId="0" borderId="2" xfId="0" applyBorder="1" applyAlignment="1">
      <alignment horizontal="left" vertical="center" wrapText="1"/>
    </xf>
    <xf numFmtId="14" fontId="0" fillId="0" borderId="2" xfId="0" applyNumberFormat="1" applyBorder="1" applyAlignment="1">
      <alignment horizontal="center" vertical="center" wrapText="1"/>
    </xf>
    <xf numFmtId="43" fontId="0" fillId="0" borderId="2" xfId="1" applyFont="1" applyBorder="1" applyAlignment="1" applyProtection="1">
      <alignment horizontal="left" vertical="center" wrapText="1"/>
    </xf>
    <xf numFmtId="0" fontId="2" fillId="0" borderId="0" xfId="0" applyFont="1" applyAlignment="1">
      <alignment vertical="center" wrapText="1"/>
    </xf>
    <xf numFmtId="14" fontId="0" fillId="0" borderId="0" xfId="0" applyNumberFormat="1" applyAlignment="1">
      <alignment horizontal="center" vertical="center" wrapText="1"/>
    </xf>
    <xf numFmtId="44" fontId="2" fillId="0" borderId="17" xfId="2" applyFont="1" applyBorder="1" applyAlignment="1" applyProtection="1">
      <alignment vertical="center" wrapText="1"/>
    </xf>
    <xf numFmtId="43" fontId="0" fillId="0" borderId="0" xfId="1" applyFont="1" applyAlignment="1" applyProtection="1">
      <alignment vertical="center"/>
    </xf>
    <xf numFmtId="164" fontId="0" fillId="0" borderId="0" xfId="3" applyNumberFormat="1" applyFont="1" applyAlignment="1" applyProtection="1">
      <alignment vertical="center"/>
    </xf>
    <xf numFmtId="43" fontId="0" fillId="0" borderId="0" xfId="1" applyFont="1" applyAlignment="1" applyProtection="1">
      <alignment vertical="center" wrapText="1"/>
    </xf>
    <xf numFmtId="43" fontId="0" fillId="0" borderId="11" xfId="1" applyFont="1" applyBorder="1" applyAlignment="1" applyProtection="1">
      <alignment horizontal="left" vertical="center"/>
    </xf>
    <xf numFmtId="43" fontId="0" fillId="0" borderId="13" xfId="1" applyFont="1" applyBorder="1" applyAlignment="1" applyProtection="1">
      <alignment horizontal="left" vertical="center"/>
    </xf>
    <xf numFmtId="43" fontId="0" fillId="0" borderId="15" xfId="1" applyFont="1" applyBorder="1" applyAlignment="1" applyProtection="1">
      <alignment horizontal="left" vertical="center"/>
    </xf>
    <xf numFmtId="0" fontId="20" fillId="0" borderId="0" xfId="0" applyFont="1" applyAlignment="1">
      <alignment vertical="center"/>
    </xf>
    <xf numFmtId="0" fontId="15" fillId="0" borderId="0" xfId="0" applyFont="1" applyAlignment="1">
      <alignment horizontal="center" vertical="center"/>
    </xf>
    <xf numFmtId="14" fontId="15" fillId="0" borderId="0" xfId="0" applyNumberFormat="1" applyFont="1" applyAlignment="1">
      <alignment horizontal="center" vertical="center"/>
    </xf>
    <xf numFmtId="43" fontId="15" fillId="0" borderId="0" xfId="1" applyFont="1" applyAlignment="1">
      <alignment vertical="center"/>
    </xf>
    <xf numFmtId="0" fontId="15" fillId="0" borderId="0" xfId="0" applyFont="1" applyAlignment="1">
      <alignment vertical="center" wrapText="1"/>
    </xf>
    <xf numFmtId="0" fontId="21" fillId="0" borderId="0" xfId="0" applyFont="1" applyAlignment="1">
      <alignment horizontal="left" vertical="center"/>
    </xf>
    <xf numFmtId="0" fontId="22" fillId="0" borderId="0" xfId="0" applyFont="1" applyAlignment="1">
      <alignment vertical="center"/>
    </xf>
    <xf numFmtId="43" fontId="22" fillId="0" borderId="0" xfId="1" applyFont="1" applyBorder="1" applyAlignment="1">
      <alignment vertical="center"/>
    </xf>
    <xf numFmtId="0" fontId="22" fillId="0" borderId="0" xfId="0" applyFont="1" applyAlignment="1">
      <alignment vertical="center" wrapText="1"/>
    </xf>
    <xf numFmtId="43" fontId="22" fillId="0" borderId="0" xfId="1" applyFont="1" applyFill="1" applyBorder="1" applyAlignment="1">
      <alignment vertical="center"/>
    </xf>
    <xf numFmtId="0" fontId="23" fillId="0" borderId="0" xfId="0" applyFont="1" applyAlignment="1">
      <alignment horizontal="center" vertical="center"/>
    </xf>
    <xf numFmtId="0" fontId="24" fillId="0" borderId="0" xfId="0" applyFont="1" applyAlignment="1">
      <alignment vertical="center"/>
    </xf>
    <xf numFmtId="14" fontId="24" fillId="0" borderId="0" xfId="0" applyNumberFormat="1" applyFont="1" applyAlignment="1">
      <alignment horizontal="center" vertical="center"/>
    </xf>
    <xf numFmtId="43" fontId="24" fillId="0" borderId="0" xfId="1" applyFont="1" applyFill="1" applyAlignment="1">
      <alignment vertical="center"/>
    </xf>
    <xf numFmtId="43" fontId="24" fillId="0" borderId="0" xfId="1" applyFont="1" applyFill="1" applyBorder="1" applyAlignment="1">
      <alignment vertical="center"/>
    </xf>
    <xf numFmtId="0" fontId="24" fillId="0" borderId="0" xfId="0" applyFont="1" applyAlignment="1">
      <alignment vertical="center" wrapText="1"/>
    </xf>
    <xf numFmtId="43" fontId="25" fillId="2" borderId="8" xfId="1" applyFont="1" applyFill="1" applyBorder="1" applyAlignment="1">
      <alignment horizontal="center" vertical="center" wrapText="1"/>
    </xf>
    <xf numFmtId="43" fontId="25" fillId="2" borderId="21" xfId="1" applyFont="1" applyFill="1" applyBorder="1" applyAlignment="1">
      <alignment horizontal="center" vertical="center" wrapText="1"/>
    </xf>
    <xf numFmtId="0" fontId="15" fillId="4" borderId="2" xfId="0" applyFont="1" applyFill="1" applyBorder="1" applyAlignment="1">
      <alignment horizontal="center" vertical="center"/>
    </xf>
    <xf numFmtId="43" fontId="15" fillId="4" borderId="2" xfId="1" applyFont="1" applyFill="1" applyBorder="1" applyAlignment="1" applyProtection="1">
      <alignment vertical="center"/>
    </xf>
    <xf numFmtId="0" fontId="26" fillId="0" borderId="0" xfId="0" applyFont="1" applyAlignment="1">
      <alignment vertical="center"/>
    </xf>
    <xf numFmtId="44" fontId="26" fillId="0" borderId="0" xfId="2" applyFont="1" applyAlignment="1">
      <alignment vertical="center"/>
    </xf>
    <xf numFmtId="44" fontId="27" fillId="0" borderId="0" xfId="2" applyFont="1" applyAlignment="1">
      <alignment vertical="center"/>
    </xf>
    <xf numFmtId="43" fontId="15" fillId="0" borderId="0" xfId="1" applyFont="1" applyAlignment="1">
      <alignment horizontal="left" vertical="center"/>
    </xf>
    <xf numFmtId="43" fontId="15" fillId="0" borderId="0" xfId="1" applyFont="1" applyAlignment="1">
      <alignment vertical="center" wrapText="1"/>
    </xf>
    <xf numFmtId="43" fontId="15" fillId="0" borderId="0" xfId="1" applyFont="1" applyBorder="1" applyAlignment="1">
      <alignment vertical="center" wrapText="1"/>
    </xf>
    <xf numFmtId="0" fontId="28" fillId="0" borderId="0" xfId="0" applyFont="1" applyAlignment="1">
      <alignment vertical="center" wrapText="1"/>
    </xf>
    <xf numFmtId="0" fontId="25" fillId="0" borderId="0" xfId="0" applyFont="1" applyAlignment="1">
      <alignment horizontal="right" vertical="center"/>
    </xf>
    <xf numFmtId="14" fontId="25" fillId="0" borderId="1" xfId="0" applyNumberFormat="1" applyFont="1" applyBorder="1" applyAlignment="1" applyProtection="1">
      <alignment horizontal="center" vertical="center"/>
      <protection locked="0"/>
    </xf>
    <xf numFmtId="43" fontId="25" fillId="0" borderId="1" xfId="1" applyFont="1" applyBorder="1" applyAlignment="1" applyProtection="1">
      <alignment vertical="center"/>
      <protection locked="0"/>
    </xf>
    <xf numFmtId="43" fontId="25" fillId="0" borderId="0" xfId="1" applyFont="1" applyAlignment="1">
      <alignment horizontal="right" vertical="center"/>
    </xf>
    <xf numFmtId="164" fontId="15" fillId="0" borderId="1" xfId="3" applyNumberFormat="1" applyFont="1" applyBorder="1" applyAlignment="1" applyProtection="1">
      <alignment vertical="center"/>
      <protection locked="0"/>
    </xf>
    <xf numFmtId="43" fontId="15" fillId="0" borderId="0" xfId="1" applyFont="1" applyBorder="1" applyAlignment="1" applyProtection="1">
      <alignment vertical="center"/>
      <protection locked="0"/>
    </xf>
    <xf numFmtId="14" fontId="15" fillId="0" borderId="3" xfId="3" applyNumberFormat="1" applyFont="1" applyBorder="1" applyAlignment="1" applyProtection="1">
      <alignment vertical="center"/>
      <protection locked="0"/>
    </xf>
    <xf numFmtId="43" fontId="15" fillId="0" borderId="0" xfId="1" applyFont="1" applyAlignment="1"/>
    <xf numFmtId="0" fontId="29" fillId="0" borderId="0" xfId="0" applyFont="1" applyAlignment="1">
      <alignment vertical="center" wrapText="1"/>
    </xf>
    <xf numFmtId="43" fontId="15" fillId="0" borderId="11" xfId="1" applyFont="1" applyBorder="1" applyAlignment="1">
      <alignment horizontal="left" vertical="center"/>
    </xf>
    <xf numFmtId="0" fontId="29" fillId="0" borderId="0" xfId="0" applyFont="1" applyAlignment="1">
      <alignment horizontal="left" vertical="center" wrapText="1" indent="1"/>
    </xf>
    <xf numFmtId="43" fontId="15" fillId="0" borderId="13" xfId="1" applyFont="1" applyBorder="1" applyAlignment="1">
      <alignment horizontal="left" vertical="center"/>
    </xf>
    <xf numFmtId="0" fontId="30" fillId="0" borderId="0" xfId="0" applyFont="1" applyAlignment="1">
      <alignment vertical="center"/>
    </xf>
    <xf numFmtId="0" fontId="28" fillId="0" borderId="0" xfId="0" applyFont="1" applyAlignment="1">
      <alignment vertical="center"/>
    </xf>
    <xf numFmtId="43" fontId="15" fillId="0" borderId="0" xfId="1" applyFont="1" applyFill="1" applyBorder="1" applyAlignment="1">
      <alignment vertical="center"/>
    </xf>
    <xf numFmtId="43" fontId="30" fillId="0" borderId="0" xfId="1" applyFont="1" applyFill="1" applyBorder="1" applyAlignment="1">
      <alignment vertical="center"/>
    </xf>
    <xf numFmtId="0" fontId="15" fillId="0" borderId="22" xfId="0" applyFont="1" applyBorder="1" applyAlignment="1">
      <alignment vertical="center"/>
    </xf>
    <xf numFmtId="0" fontId="15" fillId="0" borderId="22" xfId="0" applyFont="1" applyBorder="1" applyAlignment="1">
      <alignment vertical="center" wrapText="1"/>
    </xf>
    <xf numFmtId="43" fontId="15" fillId="0" borderId="22" xfId="1" applyFont="1" applyFill="1" applyBorder="1" applyAlignment="1">
      <alignment vertical="center"/>
    </xf>
    <xf numFmtId="43" fontId="30" fillId="0" borderId="22" xfId="1" applyFont="1" applyFill="1" applyBorder="1" applyAlignment="1">
      <alignment vertical="center"/>
    </xf>
    <xf numFmtId="0" fontId="15" fillId="0" borderId="18" xfId="0" applyFont="1" applyBorder="1" applyAlignment="1">
      <alignment vertical="center" wrapText="1"/>
    </xf>
    <xf numFmtId="0" fontId="15" fillId="0" borderId="0" xfId="0" applyFont="1" applyBorder="1" applyAlignment="1">
      <alignment vertical="center" wrapText="1"/>
    </xf>
    <xf numFmtId="0" fontId="15" fillId="0" borderId="17" xfId="0" applyFont="1" applyBorder="1" applyAlignment="1">
      <alignment vertical="center"/>
    </xf>
    <xf numFmtId="43" fontId="15" fillId="0" borderId="13" xfId="1" applyFont="1" applyFill="1" applyBorder="1" applyAlignment="1">
      <alignment horizontal="left" vertical="center"/>
    </xf>
    <xf numFmtId="0" fontId="15" fillId="0" borderId="0" xfId="0" applyFont="1" applyFill="1" applyBorder="1" applyAlignment="1">
      <alignment vertical="center" wrapText="1"/>
    </xf>
    <xf numFmtId="43" fontId="15" fillId="0" borderId="26" xfId="1" applyFont="1" applyFill="1" applyBorder="1" applyAlignment="1">
      <alignment horizontal="left" vertical="center"/>
    </xf>
    <xf numFmtId="0" fontId="15" fillId="0" borderId="1" xfId="0" applyFont="1" applyFill="1" applyBorder="1" applyAlignment="1">
      <alignment vertical="center" wrapText="1"/>
    </xf>
    <xf numFmtId="43" fontId="25" fillId="4" borderId="24" xfId="1" applyFont="1" applyFill="1" applyBorder="1" applyAlignment="1">
      <alignment horizontal="left" vertical="center"/>
    </xf>
    <xf numFmtId="0" fontId="25" fillId="4" borderId="23" xfId="0" applyFont="1" applyFill="1" applyBorder="1" applyAlignment="1">
      <alignment vertical="center" wrapText="1"/>
    </xf>
    <xf numFmtId="0" fontId="25" fillId="0" borderId="0" xfId="0" quotePrefix="1" applyFont="1" applyAlignment="1">
      <alignment horizontal="center" vertical="center"/>
    </xf>
    <xf numFmtId="14" fontId="25" fillId="0" borderId="0" xfId="0" applyNumberFormat="1" applyFont="1" applyAlignment="1">
      <alignment horizontal="center" vertical="center"/>
    </xf>
    <xf numFmtId="14" fontId="25" fillId="0" borderId="0" xfId="0" quotePrefix="1" applyNumberFormat="1" applyFont="1" applyAlignment="1">
      <alignment horizontal="center" vertical="center"/>
    </xf>
    <xf numFmtId="43" fontId="25" fillId="0" borderId="0" xfId="1" applyFont="1" applyFill="1" applyAlignment="1">
      <alignment horizontal="center" vertical="center"/>
    </xf>
    <xf numFmtId="0" fontId="25" fillId="0" borderId="1" xfId="0" applyFont="1" applyBorder="1" applyAlignment="1">
      <alignment horizontal="center" vertical="center"/>
    </xf>
    <xf numFmtId="0" fontId="25" fillId="0" borderId="0" xfId="0" applyFont="1" applyAlignment="1">
      <alignment horizontal="center" vertical="center"/>
    </xf>
    <xf numFmtId="164" fontId="25" fillId="0" borderId="0" xfId="3" applyNumberFormat="1" applyFont="1" applyFill="1" applyBorder="1" applyAlignment="1">
      <alignment horizontal="center" vertical="center"/>
    </xf>
    <xf numFmtId="43" fontId="25" fillId="0" borderId="0" xfId="1" applyFont="1" applyAlignment="1">
      <alignment horizontal="center" vertical="center"/>
    </xf>
    <xf numFmtId="43" fontId="26" fillId="0" borderId="0" xfId="1" applyFont="1" applyAlignment="1">
      <alignment vertical="center"/>
    </xf>
    <xf numFmtId="0" fontId="25" fillId="0" borderId="0" xfId="0" applyFont="1" applyAlignment="1">
      <alignment horizontal="center" vertical="center" wrapText="1"/>
    </xf>
    <xf numFmtId="43" fontId="25" fillId="2" borderId="6" xfId="1" applyFont="1" applyFill="1" applyBorder="1" applyAlignment="1">
      <alignment vertical="center" wrapText="1"/>
    </xf>
    <xf numFmtId="0" fontId="15" fillId="0" borderId="2" xfId="0" applyFont="1" applyBorder="1" applyAlignment="1" applyProtection="1">
      <alignment horizontal="left" vertical="center" wrapText="1"/>
      <protection locked="0"/>
    </xf>
    <xf numFmtId="14" fontId="15" fillId="0" borderId="2" xfId="0" applyNumberFormat="1" applyFont="1" applyBorder="1" applyAlignment="1" applyProtection="1">
      <alignment horizontal="center" vertical="center"/>
      <protection locked="0"/>
    </xf>
    <xf numFmtId="2" fontId="15" fillId="0" borderId="2" xfId="1" applyNumberFormat="1" applyFont="1" applyBorder="1" applyAlignment="1" applyProtection="1">
      <alignment horizontal="center" vertical="center"/>
      <protection locked="0"/>
    </xf>
    <xf numFmtId="0" fontId="15" fillId="0" borderId="2" xfId="0" applyFont="1" applyBorder="1" applyAlignment="1" applyProtection="1">
      <alignment horizontal="left" vertical="center"/>
      <protection locked="0"/>
    </xf>
    <xf numFmtId="0" fontId="15" fillId="0" borderId="2" xfId="0" applyFont="1" applyBorder="1" applyAlignment="1">
      <alignment horizontal="left" vertical="center" wrapText="1"/>
    </xf>
    <xf numFmtId="14" fontId="15" fillId="0" borderId="2" xfId="0" applyNumberFormat="1" applyFont="1" applyBorder="1" applyAlignment="1">
      <alignment horizontal="left" vertical="center" wrapText="1"/>
    </xf>
    <xf numFmtId="2" fontId="15" fillId="0" borderId="2" xfId="0" applyNumberFormat="1" applyFont="1" applyBorder="1" applyAlignment="1">
      <alignment horizontal="center" vertical="center"/>
    </xf>
    <xf numFmtId="44" fontId="15" fillId="0" borderId="2" xfId="2" applyFont="1" applyBorder="1" applyAlignment="1">
      <alignment horizontal="center" vertical="center"/>
    </xf>
    <xf numFmtId="43" fontId="15" fillId="0" borderId="18" xfId="1" applyFont="1" applyBorder="1" applyAlignment="1">
      <alignment vertical="center" wrapText="1"/>
    </xf>
    <xf numFmtId="43" fontId="15" fillId="0" borderId="0" xfId="1" applyFont="1" applyFill="1" applyBorder="1" applyAlignment="1">
      <alignment vertical="center" wrapText="1"/>
    </xf>
    <xf numFmtId="43" fontId="15" fillId="0" borderId="1" xfId="1" applyFont="1" applyFill="1" applyBorder="1" applyAlignment="1">
      <alignment vertical="center" wrapText="1"/>
    </xf>
    <xf numFmtId="43" fontId="25" fillId="4" borderId="23" xfId="1" applyFont="1" applyFill="1" applyBorder="1" applyAlignment="1">
      <alignment vertical="center" wrapText="1"/>
    </xf>
    <xf numFmtId="43" fontId="26" fillId="0" borderId="17" xfId="1" applyFont="1" applyBorder="1" applyAlignment="1">
      <alignment horizontal="left" vertical="center"/>
    </xf>
    <xf numFmtId="43" fontId="26" fillId="0" borderId="17" xfId="1" applyFont="1" applyBorder="1" applyAlignment="1">
      <alignment vertical="center" wrapText="1"/>
    </xf>
    <xf numFmtId="0" fontId="25" fillId="2" borderId="2" xfId="1" applyNumberFormat="1" applyFont="1" applyFill="1" applyBorder="1" applyAlignment="1">
      <alignment horizontal="center" vertical="center" wrapText="1"/>
    </xf>
    <xf numFmtId="43" fontId="0" fillId="0" borderId="18" xfId="1" applyFont="1" applyBorder="1" applyAlignment="1" applyProtection="1">
      <alignment horizontal="left" vertical="center"/>
    </xf>
    <xf numFmtId="43" fontId="0" fillId="0" borderId="0" xfId="1" applyFont="1" applyBorder="1" applyAlignment="1" applyProtection="1">
      <alignment horizontal="left" vertical="center"/>
    </xf>
    <xf numFmtId="43" fontId="0" fillId="0" borderId="19" xfId="1" applyFont="1" applyBorder="1" applyAlignment="1" applyProtection="1">
      <alignment horizontal="left" vertical="center"/>
    </xf>
    <xf numFmtId="10" fontId="15" fillId="0" borderId="5" xfId="3" applyNumberFormat="1" applyFont="1" applyFill="1" applyBorder="1" applyAlignment="1" applyProtection="1">
      <alignment vertical="center"/>
    </xf>
    <xf numFmtId="10" fontId="15" fillId="4" borderId="2" xfId="3" applyNumberFormat="1" applyFont="1" applyFill="1" applyBorder="1" applyAlignment="1" applyProtection="1">
      <alignment vertical="center"/>
    </xf>
    <xf numFmtId="10" fontId="15" fillId="0" borderId="5" xfId="1" applyNumberFormat="1" applyFont="1" applyFill="1" applyBorder="1" applyAlignment="1" applyProtection="1">
      <alignment vertical="center"/>
    </xf>
    <xf numFmtId="10" fontId="26" fillId="0" borderId="0" xfId="2" applyNumberFormat="1" applyFont="1" applyAlignment="1">
      <alignment vertical="center"/>
    </xf>
    <xf numFmtId="10" fontId="30" fillId="4" borderId="2" xfId="3" applyNumberFormat="1" applyFont="1" applyFill="1" applyBorder="1" applyAlignment="1" applyProtection="1">
      <alignment vertical="center"/>
    </xf>
    <xf numFmtId="10" fontId="30" fillId="0" borderId="5" xfId="3" applyNumberFormat="1" applyFont="1" applyFill="1" applyBorder="1" applyAlignment="1" applyProtection="1">
      <alignment vertical="center"/>
    </xf>
    <xf numFmtId="0" fontId="14" fillId="0" borderId="0" xfId="0" applyFont="1" applyAlignment="1">
      <alignment horizontal="center" vertical="center"/>
    </xf>
    <xf numFmtId="43" fontId="25" fillId="2" borderId="5" xfId="1" applyFont="1" applyFill="1" applyBorder="1" applyAlignment="1">
      <alignment horizontal="center" vertical="center" wrapText="1"/>
    </xf>
    <xf numFmtId="0" fontId="15" fillId="0" borderId="4" xfId="0" applyFont="1" applyBorder="1" applyAlignment="1" applyProtection="1">
      <alignment horizontal="left" vertical="center" wrapText="1"/>
      <protection locked="0"/>
    </xf>
    <xf numFmtId="43" fontId="26" fillId="0" borderId="0" xfId="1" applyFont="1" applyBorder="1" applyAlignment="1">
      <alignment horizontal="left" vertical="center"/>
    </xf>
    <xf numFmtId="0" fontId="15" fillId="0" borderId="0" xfId="0" applyFont="1" applyBorder="1" applyAlignment="1">
      <alignment vertical="center"/>
    </xf>
    <xf numFmtId="43" fontId="26" fillId="0" borderId="0" xfId="1" applyFont="1" applyBorder="1" applyAlignment="1">
      <alignment vertical="center" wrapText="1"/>
    </xf>
    <xf numFmtId="0" fontId="34" fillId="4" borderId="2" xfId="0" applyFont="1" applyFill="1" applyBorder="1" applyAlignment="1">
      <alignment horizontal="center" vertical="center"/>
    </xf>
    <xf numFmtId="0" fontId="35" fillId="0" borderId="2" xfId="0" applyFont="1" applyBorder="1" applyAlignment="1">
      <alignment horizontal="left" vertical="center" wrapText="1"/>
    </xf>
    <xf numFmtId="0" fontId="35" fillId="0" borderId="2" xfId="0" applyFont="1" applyBorder="1" applyAlignment="1" applyProtection="1">
      <alignment horizontal="left" vertical="center" wrapText="1"/>
      <protection locked="0"/>
    </xf>
    <xf numFmtId="14" fontId="35" fillId="0" borderId="2" xfId="0" applyNumberFormat="1" applyFont="1" applyBorder="1" applyAlignment="1">
      <alignment horizontal="center" vertical="center" wrapText="1"/>
    </xf>
    <xf numFmtId="2" fontId="35" fillId="0" borderId="2" xfId="0" applyNumberFormat="1" applyFont="1" applyBorder="1" applyAlignment="1">
      <alignment horizontal="center" vertical="center"/>
    </xf>
    <xf numFmtId="43" fontId="35" fillId="4" borderId="2" xfId="1" applyFont="1" applyFill="1" applyBorder="1" applyAlignment="1" applyProtection="1">
      <alignment vertical="center"/>
    </xf>
    <xf numFmtId="43" fontId="35" fillId="0" borderId="5" xfId="1" applyFont="1" applyFill="1" applyBorder="1" applyAlignment="1" applyProtection="1">
      <alignment vertical="center"/>
    </xf>
    <xf numFmtId="43" fontId="35" fillId="0" borderId="2" xfId="1" applyFont="1" applyFill="1" applyBorder="1" applyAlignment="1" applyProtection="1">
      <alignment vertical="center"/>
    </xf>
    <xf numFmtId="10" fontId="35" fillId="0" borderId="5" xfId="3" applyNumberFormat="1" applyFont="1" applyFill="1" applyBorder="1" applyAlignment="1" applyProtection="1">
      <alignment vertical="center"/>
    </xf>
    <xf numFmtId="43" fontId="35" fillId="4" borderId="5" xfId="1" applyFont="1" applyFill="1" applyBorder="1" applyAlignment="1" applyProtection="1">
      <alignment vertical="center"/>
    </xf>
    <xf numFmtId="0" fontId="35" fillId="0" borderId="4" xfId="0" applyFont="1" applyBorder="1" applyAlignment="1" applyProtection="1">
      <alignment horizontal="left" vertical="center" wrapText="1"/>
      <protection locked="0"/>
    </xf>
    <xf numFmtId="0" fontId="35" fillId="0" borderId="2" xfId="0" applyFont="1" applyBorder="1" applyAlignment="1">
      <alignment horizontal="center" vertical="center" wrapText="1"/>
    </xf>
    <xf numFmtId="0" fontId="35" fillId="0" borderId="2" xfId="0" applyFont="1" applyBorder="1" applyAlignment="1">
      <alignment horizontal="left" wrapText="1"/>
    </xf>
    <xf numFmtId="43" fontId="35" fillId="0" borderId="2" xfId="1" applyFont="1" applyBorder="1" applyAlignment="1" applyProtection="1">
      <alignment horizontal="left" vertical="center" wrapText="1"/>
    </xf>
    <xf numFmtId="0" fontId="31" fillId="3" borderId="4" xfId="3" applyNumberFormat="1" applyFont="1" applyFill="1" applyBorder="1" applyAlignment="1">
      <alignment horizontal="center" vertical="center" wrapText="1"/>
    </xf>
    <xf numFmtId="0" fontId="31" fillId="3" borderId="5" xfId="3" applyNumberFormat="1" applyFont="1" applyFill="1" applyBorder="1" applyAlignment="1">
      <alignment horizontal="center" vertical="center" wrapText="1"/>
    </xf>
    <xf numFmtId="0" fontId="14" fillId="0" borderId="0" xfId="0" applyFont="1" applyAlignment="1">
      <alignment vertical="center"/>
    </xf>
    <xf numFmtId="14" fontId="14" fillId="0" borderId="0" xfId="0" applyNumberFormat="1" applyFont="1" applyAlignment="1">
      <alignment horizontal="center" vertical="center"/>
    </xf>
    <xf numFmtId="43" fontId="14" fillId="0" borderId="0" xfId="1" applyFont="1" applyAlignment="1">
      <alignment vertical="center"/>
    </xf>
    <xf numFmtId="0" fontId="25" fillId="0" borderId="0" xfId="0" applyFont="1" applyBorder="1" applyAlignment="1">
      <alignment horizontal="center" vertical="center"/>
    </xf>
    <xf numFmtId="43" fontId="25" fillId="2" borderId="29" xfId="1" applyFont="1" applyFill="1" applyBorder="1" applyAlignment="1">
      <alignment horizontal="center" vertical="center" wrapText="1"/>
    </xf>
    <xf numFmtId="43" fontId="25" fillId="2" borderId="33" xfId="1" applyFont="1" applyFill="1" applyBorder="1" applyAlignment="1">
      <alignment horizontal="center" vertical="center" wrapText="1"/>
    </xf>
    <xf numFmtId="43" fontId="25" fillId="2" borderId="34" xfId="1" applyFont="1" applyFill="1" applyBorder="1" applyAlignment="1">
      <alignment horizontal="center" vertical="center" wrapText="1"/>
    </xf>
    <xf numFmtId="43" fontId="25" fillId="2" borderId="35" xfId="1" applyFont="1" applyFill="1" applyBorder="1" applyAlignment="1">
      <alignment horizontal="center" vertical="center" wrapText="1"/>
    </xf>
    <xf numFmtId="43" fontId="25" fillId="2" borderId="36" xfId="1" applyFont="1" applyFill="1" applyBorder="1" applyAlignment="1">
      <alignment horizontal="center" vertical="center" wrapText="1"/>
    </xf>
    <xf numFmtId="43" fontId="15" fillId="4" borderId="0" xfId="1" applyFont="1" applyFill="1" applyAlignment="1">
      <alignment vertical="center" wrapText="1"/>
    </xf>
    <xf numFmtId="43" fontId="26" fillId="4" borderId="17" xfId="1" applyFont="1" applyFill="1" applyBorder="1" applyAlignment="1">
      <alignment vertical="center" wrapText="1"/>
    </xf>
    <xf numFmtId="0" fontId="36" fillId="3" borderId="28" xfId="3" applyNumberFormat="1" applyFont="1" applyFill="1" applyBorder="1" applyAlignment="1">
      <alignment horizontal="center" vertical="center" wrapText="1"/>
    </xf>
    <xf numFmtId="0" fontId="25" fillId="0" borderId="0" xfId="0" applyFont="1" applyAlignment="1">
      <alignment horizontal="right"/>
    </xf>
    <xf numFmtId="0" fontId="40" fillId="0" borderId="0" xfId="0" applyFont="1" applyAlignment="1">
      <alignment vertical="center" wrapText="1"/>
    </xf>
    <xf numFmtId="40" fontId="15" fillId="4" borderId="14" xfId="1" applyNumberFormat="1" applyFont="1" applyFill="1" applyBorder="1" applyAlignment="1">
      <alignment vertical="center" wrapText="1"/>
    </xf>
    <xf numFmtId="40" fontId="15" fillId="4" borderId="27" xfId="1" applyNumberFormat="1" applyFont="1" applyFill="1" applyBorder="1" applyAlignment="1">
      <alignment vertical="center" wrapText="1"/>
    </xf>
    <xf numFmtId="40" fontId="25" fillId="4" borderId="25" xfId="1" applyNumberFormat="1" applyFont="1" applyFill="1" applyBorder="1" applyAlignment="1">
      <alignment vertical="center" wrapText="1"/>
    </xf>
    <xf numFmtId="43" fontId="26" fillId="0" borderId="0" xfId="1" applyFont="1" applyBorder="1" applyAlignment="1">
      <alignment vertical="center"/>
    </xf>
    <xf numFmtId="0" fontId="40" fillId="0" borderId="0" xfId="0" applyFont="1" applyAlignment="1">
      <alignment vertical="center"/>
    </xf>
    <xf numFmtId="40" fontId="0" fillId="0" borderId="12" xfId="1" applyNumberFormat="1" applyFont="1" applyBorder="1" applyAlignment="1" applyProtection="1">
      <alignment vertical="center" wrapText="1"/>
    </xf>
    <xf numFmtId="40" fontId="0" fillId="4" borderId="14" xfId="1" applyNumberFormat="1" applyFont="1" applyFill="1" applyBorder="1" applyAlignment="1" applyProtection="1">
      <alignment vertical="center" wrapText="1"/>
    </xf>
    <xf numFmtId="40" fontId="0" fillId="0" borderId="14" xfId="1" applyNumberFormat="1" applyFont="1" applyBorder="1" applyAlignment="1" applyProtection="1">
      <alignment vertical="center" wrapText="1"/>
    </xf>
    <xf numFmtId="40" fontId="2" fillId="0" borderId="16" xfId="1" applyNumberFormat="1" applyFont="1" applyBorder="1" applyAlignment="1" applyProtection="1">
      <alignment vertical="center" wrapText="1"/>
    </xf>
    <xf numFmtId="43" fontId="41" fillId="4" borderId="5" xfId="1" applyFont="1" applyFill="1" applyBorder="1" applyAlignment="1" applyProtection="1">
      <alignment vertical="center"/>
    </xf>
    <xf numFmtId="43" fontId="41" fillId="4" borderId="2" xfId="1" applyFont="1" applyFill="1" applyBorder="1" applyAlignment="1" applyProtection="1">
      <alignment vertical="center"/>
    </xf>
    <xf numFmtId="14" fontId="15" fillId="0" borderId="2" xfId="0" applyNumberFormat="1" applyFont="1" applyBorder="1" applyAlignment="1" applyProtection="1">
      <alignment horizontal="center" vertical="center" wrapText="1"/>
      <protection locked="0"/>
    </xf>
    <xf numFmtId="2" fontId="15" fillId="0" borderId="2" xfId="0" applyNumberFormat="1" applyFont="1" applyBorder="1" applyAlignment="1" applyProtection="1">
      <alignment horizontal="center" vertical="center"/>
      <protection locked="0"/>
    </xf>
    <xf numFmtId="43" fontId="15" fillId="0" borderId="2" xfId="1" applyFont="1" applyFill="1" applyBorder="1" applyAlignment="1" applyProtection="1">
      <alignment vertical="center"/>
      <protection locked="0"/>
    </xf>
    <xf numFmtId="43" fontId="26" fillId="0" borderId="2" xfId="1" applyFont="1" applyFill="1" applyBorder="1" applyAlignment="1" applyProtection="1">
      <alignment vertical="center"/>
      <protection locked="0"/>
    </xf>
    <xf numFmtId="43" fontId="15" fillId="0" borderId="5" xfId="1" applyFont="1" applyFill="1" applyBorder="1" applyAlignment="1" applyProtection="1">
      <alignment vertical="center"/>
      <protection locked="0"/>
    </xf>
    <xf numFmtId="10" fontId="15" fillId="0" borderId="5" xfId="3" applyNumberFormat="1" applyFont="1" applyFill="1" applyBorder="1" applyAlignment="1" applyProtection="1">
      <alignment vertical="center"/>
      <protection locked="0"/>
    </xf>
    <xf numFmtId="40" fontId="15" fillId="0" borderId="12" xfId="1" applyNumberFormat="1" applyFont="1" applyBorder="1" applyAlignment="1" applyProtection="1">
      <alignment vertical="center" wrapText="1"/>
      <protection locked="0"/>
    </xf>
    <xf numFmtId="40" fontId="15" fillId="0" borderId="14" xfId="1" applyNumberFormat="1" applyFont="1" applyBorder="1" applyAlignment="1" applyProtection="1">
      <alignment vertical="center" wrapText="1"/>
      <protection locked="0"/>
    </xf>
    <xf numFmtId="43" fontId="15" fillId="0" borderId="0" xfId="1" applyFont="1" applyAlignment="1" applyProtection="1">
      <alignment vertical="center"/>
    </xf>
    <xf numFmtId="43" fontId="15" fillId="0" borderId="0" xfId="1" applyFont="1" applyAlignment="1" applyProtection="1"/>
    <xf numFmtId="164" fontId="14" fillId="0" borderId="0" xfId="3" applyNumberFormat="1" applyFont="1" applyBorder="1" applyAlignment="1" applyProtection="1">
      <alignment vertical="center"/>
    </xf>
    <xf numFmtId="14" fontId="14" fillId="0" borderId="0" xfId="3" applyNumberFormat="1" applyFont="1" applyBorder="1" applyAlignment="1" applyProtection="1">
      <alignment horizontal="left" vertical="center"/>
    </xf>
    <xf numFmtId="14" fontId="14" fillId="0" borderId="1" xfId="0" applyNumberFormat="1" applyFont="1" applyBorder="1" applyAlignment="1" applyProtection="1">
      <alignment horizontal="left" vertical="center"/>
      <protection locked="0"/>
    </xf>
    <xf numFmtId="0" fontId="25" fillId="2" borderId="7" xfId="1" applyNumberFormat="1" applyFont="1" applyFill="1" applyBorder="1" applyAlignment="1">
      <alignment horizontal="center" vertical="center" wrapText="1"/>
    </xf>
    <xf numFmtId="0" fontId="25" fillId="2" borderId="6" xfId="1" applyNumberFormat="1" applyFont="1" applyFill="1" applyBorder="1" applyAlignment="1">
      <alignment horizontal="center" vertical="center" wrapText="1"/>
    </xf>
    <xf numFmtId="43" fontId="25" fillId="2" borderId="6" xfId="1" applyFont="1" applyFill="1" applyBorder="1" applyAlignment="1">
      <alignment horizontal="center" vertical="center" wrapText="1"/>
    </xf>
    <xf numFmtId="0" fontId="26" fillId="0" borderId="30" xfId="0" applyFont="1" applyBorder="1" applyAlignment="1">
      <alignment horizontal="center" vertical="center"/>
    </xf>
    <xf numFmtId="44" fontId="26" fillId="4" borderId="32" xfId="2" applyFont="1" applyFill="1" applyBorder="1" applyAlignment="1">
      <alignment vertical="center" wrapText="1"/>
    </xf>
    <xf numFmtId="0" fontId="37" fillId="0" borderId="0" xfId="0" applyFont="1" applyAlignment="1">
      <alignment horizontal="center" vertical="center" wrapText="1"/>
    </xf>
    <xf numFmtId="0" fontId="21" fillId="0" borderId="0" xfId="0" applyFont="1" applyAlignment="1">
      <alignment horizontal="center" vertical="center"/>
    </xf>
    <xf numFmtId="0" fontId="22" fillId="0" borderId="1" xfId="0" applyFont="1" applyBorder="1" applyAlignment="1" applyProtection="1">
      <alignment horizontal="left"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5" fillId="2" borderId="6" xfId="0" applyFont="1" applyFill="1" applyBorder="1" applyAlignment="1">
      <alignment horizontal="center" vertical="center" wrapText="1"/>
    </xf>
    <xf numFmtId="0" fontId="25" fillId="2" borderId="7" xfId="0" applyFont="1" applyFill="1" applyBorder="1" applyAlignment="1">
      <alignment horizontal="center" vertical="center" wrapText="1"/>
    </xf>
    <xf numFmtId="14" fontId="25" fillId="2" borderId="6" xfId="0" applyNumberFormat="1" applyFont="1" applyFill="1" applyBorder="1" applyAlignment="1">
      <alignment horizontal="center" vertical="center" wrapText="1"/>
    </xf>
    <xf numFmtId="14" fontId="25" fillId="2" borderId="7" xfId="0" applyNumberFormat="1" applyFont="1" applyFill="1" applyBorder="1" applyAlignment="1">
      <alignment horizontal="center" vertical="center" wrapText="1"/>
    </xf>
    <xf numFmtId="0" fontId="25" fillId="2" borderId="20" xfId="1" applyNumberFormat="1" applyFont="1" applyFill="1" applyBorder="1" applyAlignment="1">
      <alignment horizontal="center" vertical="center" wrapText="1"/>
    </xf>
    <xf numFmtId="0" fontId="25" fillId="2" borderId="7" xfId="1" applyNumberFormat="1"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9" xfId="0" applyFont="1" applyFill="1" applyBorder="1" applyAlignment="1">
      <alignment horizontal="center" vertical="center" wrapText="1"/>
    </xf>
    <xf numFmtId="43" fontId="25" fillId="2" borderId="10" xfId="1" applyFont="1" applyFill="1" applyBorder="1" applyAlignment="1">
      <alignment horizontal="center" vertical="center" wrapText="1"/>
    </xf>
    <xf numFmtId="43" fontId="25" fillId="2" borderId="7" xfId="1" applyFont="1" applyFill="1" applyBorder="1" applyAlignment="1">
      <alignment horizontal="center" vertical="center" wrapText="1"/>
    </xf>
    <xf numFmtId="0" fontId="36" fillId="3" borderId="30" xfId="1" applyNumberFormat="1" applyFont="1" applyFill="1" applyBorder="1" applyAlignment="1">
      <alignment horizontal="center" vertical="center" wrapText="1"/>
    </xf>
    <xf numFmtId="0" fontId="36" fillId="3" borderId="31" xfId="1" applyNumberFormat="1" applyFont="1" applyFill="1" applyBorder="1" applyAlignment="1">
      <alignment horizontal="center" vertical="center" wrapText="1"/>
    </xf>
    <xf numFmtId="0" fontId="36" fillId="3" borderId="32" xfId="1" applyNumberFormat="1" applyFont="1" applyFill="1" applyBorder="1" applyAlignment="1">
      <alignment horizontal="center" vertical="center" wrapText="1"/>
    </xf>
    <xf numFmtId="0" fontId="36" fillId="3" borderId="30" xfId="3" applyNumberFormat="1" applyFont="1" applyFill="1" applyBorder="1" applyAlignment="1">
      <alignment horizontal="center" vertical="center" wrapText="1"/>
    </xf>
    <xf numFmtId="0" fontId="36" fillId="3" borderId="32" xfId="3" applyNumberFormat="1" applyFont="1" applyFill="1" applyBorder="1" applyAlignment="1">
      <alignment horizontal="center" vertical="center" wrapText="1"/>
    </xf>
    <xf numFmtId="14" fontId="14" fillId="0" borderId="1" xfId="0" applyNumberFormat="1" applyFont="1" applyBorder="1" applyAlignment="1" applyProtection="1">
      <alignment horizontal="left" vertical="center"/>
      <protection locked="0"/>
    </xf>
    <xf numFmtId="14" fontId="14" fillId="0" borderId="3" xfId="0" applyNumberFormat="1" applyFont="1" applyBorder="1" applyAlignment="1" applyProtection="1">
      <alignment horizontal="left" vertical="center"/>
      <protection locked="0"/>
    </xf>
    <xf numFmtId="0" fontId="15" fillId="0" borderId="1" xfId="0" applyFont="1" applyBorder="1" applyAlignment="1" applyProtection="1">
      <alignment horizontal="left" vertical="center"/>
      <protection locked="0"/>
    </xf>
    <xf numFmtId="14" fontId="15" fillId="0" borderId="3" xfId="0" applyNumberFormat="1" applyFont="1" applyBorder="1" applyAlignment="1" applyProtection="1">
      <alignment horizontal="left" vertical="center"/>
      <protection locked="0"/>
    </xf>
    <xf numFmtId="0" fontId="38" fillId="0" borderId="0" xfId="0" applyFont="1" applyAlignment="1">
      <alignment horizontal="justify" vertical="center" wrapText="1"/>
    </xf>
    <xf numFmtId="0" fontId="28" fillId="0" borderId="0" xfId="0" applyFont="1" applyAlignment="1">
      <alignment horizontal="justify" vertical="center"/>
    </xf>
    <xf numFmtId="0" fontId="11" fillId="0" borderId="1" xfId="0" applyFont="1" applyBorder="1" applyAlignment="1">
      <alignment horizontal="left" vertical="center" wrapText="1"/>
    </xf>
    <xf numFmtId="0" fontId="8" fillId="0" borderId="0" xfId="0" applyFont="1" applyAlignment="1">
      <alignment horizontal="center" vertical="center" wrapText="1"/>
    </xf>
    <xf numFmtId="0" fontId="10" fillId="0" borderId="0" xfId="0" applyFont="1" applyAlignment="1">
      <alignment horizontal="center" vertical="center"/>
    </xf>
    <xf numFmtId="0" fontId="19" fillId="0" borderId="0" xfId="0" applyFont="1" applyAlignment="1">
      <alignment horizontal="center" vertical="center" wrapText="1"/>
    </xf>
    <xf numFmtId="0" fontId="25" fillId="2" borderId="6" xfId="1" applyNumberFormat="1" applyFont="1" applyFill="1" applyBorder="1" applyAlignment="1">
      <alignment horizontal="center" vertical="center" wrapText="1"/>
    </xf>
    <xf numFmtId="0" fontId="28" fillId="0" borderId="0" xfId="0" applyFont="1" applyAlignment="1">
      <alignment horizontal="left" vertical="top" wrapText="1"/>
    </xf>
    <xf numFmtId="0" fontId="28" fillId="0" borderId="0" xfId="0" applyFont="1" applyAlignment="1">
      <alignment horizontal="left" vertical="top"/>
    </xf>
    <xf numFmtId="43" fontId="25" fillId="2" borderId="6" xfId="1" applyFont="1" applyFill="1" applyBorder="1" applyAlignment="1">
      <alignment horizontal="center" vertical="center" wrapText="1"/>
    </xf>
    <xf numFmtId="0" fontId="31" fillId="3" borderId="4" xfId="1" applyNumberFormat="1" applyFont="1" applyFill="1" applyBorder="1" applyAlignment="1">
      <alignment horizontal="center" vertical="center" wrapText="1"/>
    </xf>
    <xf numFmtId="0" fontId="31" fillId="3" borderId="3" xfId="1" applyNumberFormat="1" applyFont="1" applyFill="1" applyBorder="1" applyAlignment="1">
      <alignment horizontal="center" vertical="center" wrapText="1"/>
    </xf>
    <xf numFmtId="0" fontId="31" fillId="3" borderId="5" xfId="1" applyNumberFormat="1"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2">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160872</xdr:colOff>
      <xdr:row>10</xdr:row>
      <xdr:rowOff>850561</xdr:rowOff>
    </xdr:from>
    <xdr:to>
      <xdr:col>0</xdr:col>
      <xdr:colOff>348324</xdr:colOff>
      <xdr:row>10</xdr:row>
      <xdr:rowOff>1057438</xdr:rowOff>
    </xdr:to>
    <xdr:sp macro="" textlink="">
      <xdr:nvSpPr>
        <xdr:cNvPr id="2" name="Arrow: Right 2">
          <a:extLst>
            <a:ext uri="{FF2B5EF4-FFF2-40B4-BE49-F238E27FC236}">
              <a16:creationId xmlns:a16="http://schemas.microsoft.com/office/drawing/2014/main" id="{53FA8FE3-AFC6-4FF0-8B8D-621C98CA05C1}"/>
            </a:ext>
          </a:extLst>
        </xdr:cNvPr>
        <xdr:cNvSpPr/>
      </xdr:nvSpPr>
      <xdr:spPr>
        <a:xfrm rot="3697500">
          <a:off x="151159" y="4188421"/>
          <a:ext cx="206877" cy="187452"/>
        </a:xfrm>
        <a:prstGeom prst="rightArrow">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clientData fPrintsWithSheet="0"/>
  </xdr:twoCellAnchor>
  <xdr:oneCellAnchor>
    <xdr:from>
      <xdr:col>0</xdr:col>
      <xdr:colOff>0</xdr:colOff>
      <xdr:row>10</xdr:row>
      <xdr:rowOff>401873</xdr:rowOff>
    </xdr:from>
    <xdr:ext cx="488788" cy="450127"/>
    <xdr:sp macro="" textlink="">
      <xdr:nvSpPr>
        <xdr:cNvPr id="4" name="TextBox 7">
          <a:extLst>
            <a:ext uri="{FF2B5EF4-FFF2-40B4-BE49-F238E27FC236}">
              <a16:creationId xmlns:a16="http://schemas.microsoft.com/office/drawing/2014/main" id="{A2AF116F-5ACA-4C7E-A46D-1D7D4127A513}"/>
            </a:ext>
            <a:ext uri="{147F2762-F138-4A5C-976F-8EAC2B608ADB}">
              <a16:predDERef xmlns:a16="http://schemas.microsoft.com/office/drawing/2014/main" pred="{F58CF2D4-ABD3-4C83-ADDA-8A998722D995}"/>
            </a:ext>
          </a:extLst>
        </xdr:cNvPr>
        <xdr:cNvSpPr txBox="1"/>
      </xdr:nvSpPr>
      <xdr:spPr>
        <a:xfrm>
          <a:off x="0" y="3730020"/>
          <a:ext cx="488788" cy="450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n-US" sz="1100" b="1">
              <a:solidFill>
                <a:srgbClr val="FF0000"/>
              </a:solidFill>
            </a:rPr>
            <a:t>Row</a:t>
          </a:r>
        </a:p>
        <a:p>
          <a:pPr algn="ctr"/>
          <a:r>
            <a:rPr lang="en-US" sz="1100" b="1">
              <a:solidFill>
                <a:srgbClr val="FF0000"/>
              </a:solidFill>
            </a:rPr>
            <a:t>Filter</a:t>
          </a:r>
        </a:p>
        <a:p>
          <a:pPr algn="ctr"/>
          <a:endParaRPr lang="en-US" sz="1100" b="1">
            <a:solidFill>
              <a:srgbClr val="FF0000"/>
            </a:solidFill>
          </a:endParaRPr>
        </a:p>
      </xdr:txBody>
    </xdr:sp>
    <xdr:clientData fPrintsWithSheet="0"/>
  </xdr:oneCellAnchor>
  <xdr:twoCellAnchor>
    <xdr:from>
      <xdr:col>13</xdr:col>
      <xdr:colOff>1287574</xdr:colOff>
      <xdr:row>0</xdr:row>
      <xdr:rowOff>0</xdr:rowOff>
    </xdr:from>
    <xdr:to>
      <xdr:col>18</xdr:col>
      <xdr:colOff>933825</xdr:colOff>
      <xdr:row>7</xdr:row>
      <xdr:rowOff>166687</xdr:rowOff>
    </xdr:to>
    <xdr:sp macro="" textlink="">
      <xdr:nvSpPr>
        <xdr:cNvPr id="3" name="TextBox 3">
          <a:extLst>
            <a:ext uri="{FF2B5EF4-FFF2-40B4-BE49-F238E27FC236}">
              <a16:creationId xmlns:a16="http://schemas.microsoft.com/office/drawing/2014/main" id="{82B181DF-BE00-4C76-B003-96729B8D8C2B}"/>
            </a:ext>
          </a:extLst>
        </xdr:cNvPr>
        <xdr:cNvSpPr txBox="1"/>
      </xdr:nvSpPr>
      <xdr:spPr>
        <a:xfrm>
          <a:off x="17401633" y="0"/>
          <a:ext cx="7027192" cy="2415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solidFill>
                <a:srgbClr val="FF0000"/>
              </a:solidFill>
            </a:rPr>
            <a:t>INSTRUCTIONS:</a:t>
          </a:r>
        </a:p>
        <a:p>
          <a:r>
            <a:rPr lang="en-US" sz="1000" b="1" u="none" baseline="0">
              <a:solidFill>
                <a:sysClr val="windowText" lastClr="000000"/>
              </a:solidFill>
            </a:rPr>
            <a:t>- COLUMN (A) to (F):  ENTER EMPLOYEE'S INFORMATION</a:t>
          </a: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 </a:t>
          </a:r>
          <a:r>
            <a:rPr lang="en-US" sz="1000" b="1" baseline="0">
              <a:solidFill>
                <a:schemeClr val="dk1"/>
              </a:solidFill>
              <a:effectLst/>
              <a:latin typeface="+mn-lt"/>
              <a:ea typeface="+mn-ea"/>
              <a:cs typeface="+mn-cs"/>
            </a:rPr>
            <a:t>COLUMN (G): ENTER HOURLY RATE </a:t>
          </a:r>
          <a:endParaRPr lang="en-US" sz="1000">
            <a:effectLst/>
          </a:endParaRPr>
        </a:p>
        <a:p>
          <a:r>
            <a:rPr lang="en-US" sz="1000" b="1" u="none" baseline="0">
              <a:solidFill>
                <a:sysClr val="windowText" lastClr="000000"/>
              </a:solidFill>
            </a:rPr>
            <a:t>- COLUMN (I) to (L): ENTER ALLOWABLE BENEFITS COSTS RESPECTIVE TO  CLAIM YEAR. </a:t>
          </a:r>
        </a:p>
        <a:p>
          <a:r>
            <a:rPr lang="en-US" sz="1000" b="1" u="none" baseline="0">
              <a:solidFill>
                <a:sysClr val="windowText" lastClr="000000"/>
              </a:solidFill>
            </a:rPr>
            <a:t>           IF NO BENEFITS CLAIMED, ENTER ZERO OR LEAVE BLANK.</a:t>
          </a:r>
        </a:p>
        <a:p>
          <a:r>
            <a:rPr lang="en-US" sz="1000" b="1" u="none" baseline="0">
              <a:solidFill>
                <a:sysClr val="windowText" lastClr="000000"/>
              </a:solidFill>
            </a:rPr>
            <a:t>- COLUMN (N): ENTER INDIRECT COST RESPECTIVE TO CLAIM YEAR. </a:t>
          </a:r>
        </a:p>
        <a:p>
          <a:pPr marL="0" marR="0" lvl="0" indent="0" defTabSz="914400" eaLnBrk="1" fontAlgn="auto" latinLnBrk="0" hangingPunct="1">
            <a:lnSpc>
              <a:spcPct val="100000"/>
            </a:lnSpc>
            <a:spcBef>
              <a:spcPts val="0"/>
            </a:spcBef>
            <a:spcAft>
              <a:spcPts val="0"/>
            </a:spcAft>
            <a:buClrTx/>
            <a:buSzTx/>
            <a:buFontTx/>
            <a:buNone/>
            <a:tabLst/>
            <a:defRPr/>
          </a:pPr>
          <a:r>
            <a:rPr lang="en-US" sz="1000" b="1" u="none" baseline="0">
              <a:solidFill>
                <a:sysClr val="windowText" lastClr="000000"/>
              </a:solidFill>
              <a:latin typeface="+mn-lt"/>
              <a:ea typeface="+mn-ea"/>
              <a:cs typeface="+mn-cs"/>
            </a:rPr>
            <a:t>- COLUMN (O): ENTER SUPPLIES/MATERIALS % RESPECTIVE TO CLAIM YEAR </a:t>
          </a:r>
          <a:r>
            <a:rPr lang="en-US" sz="1000" b="1" i="1" u="none" baseline="0">
              <a:solidFill>
                <a:schemeClr val="accent1">
                  <a:lumMod val="75000"/>
                </a:schemeClr>
              </a:solidFill>
              <a:latin typeface="+mn-lt"/>
              <a:ea typeface="+mn-ea"/>
              <a:cs typeface="+mn-cs"/>
            </a:rPr>
            <a:t>FOR MAINTENANCE AND SERVICING ONLY</a:t>
          </a:r>
          <a:r>
            <a:rPr lang="en-US" sz="1000" b="1" u="none" baseline="0">
              <a:solidFill>
                <a:sysClr val="windowText" lastClr="000000"/>
              </a:solidFill>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1" u="none" baseline="0">
              <a:solidFill>
                <a:sysClr val="windowText" lastClr="000000"/>
              </a:solidFill>
              <a:latin typeface="+mn-lt"/>
              <a:ea typeface="+mn-ea"/>
              <a:cs typeface="+mn-cs"/>
            </a:rPr>
            <a:t>  CAP AT 35%.</a:t>
          </a:r>
        </a:p>
        <a:p>
          <a:r>
            <a:rPr lang="en-US" sz="1000" b="1" u="none" baseline="0">
              <a:solidFill>
                <a:sysClr val="windowText" lastClr="000000"/>
              </a:solidFill>
            </a:rPr>
            <a:t>- COLUMN (R): ENTER COMMENTS AS NEEDED</a:t>
          </a:r>
        </a:p>
        <a:p>
          <a:endParaRPr lang="en-US" sz="1000" b="1" u="none" baseline="0">
            <a:solidFill>
              <a:sysClr val="windowText" lastClr="000000"/>
            </a:solidFill>
          </a:endParaRPr>
        </a:p>
        <a:p>
          <a:r>
            <a:rPr lang="en-US" sz="1000" b="1" u="none" baseline="0">
              <a:solidFill>
                <a:sysClr val="windowText" lastClr="000000"/>
              </a:solidFill>
            </a:rPr>
            <a:t>- TO DISPLAY ADDITIONAL BLANK ROWS, CLICK DROP-DOWN ARROW ON CELL A11, SELECT "BLANKS" ON ROW FILTER TO   </a:t>
          </a:r>
        </a:p>
        <a:p>
          <a:r>
            <a:rPr lang="en-US" sz="1000" b="1" u="none" baseline="0">
              <a:solidFill>
                <a:sysClr val="windowText" lastClr="000000"/>
              </a:solidFill>
            </a:rPr>
            <a:t>  UNHIDE ALL ROWS. </a:t>
          </a:r>
        </a:p>
        <a:p>
          <a:r>
            <a:rPr lang="en-US" sz="1000" b="1" u="none" baseline="0">
              <a:solidFill>
                <a:sysClr val="windowText" lastClr="000000"/>
              </a:solidFill>
            </a:rPr>
            <a:t>- WHEN COMPLETE, UNSELECT "BLANKS" ON ROW FILTER (CELL A11) TO HIDE ALL BLANK ROWS.  </a:t>
          </a:r>
        </a:p>
        <a:p>
          <a:endParaRPr lang="en-US" sz="1000" b="0" u="none" baseline="0">
            <a:solidFill>
              <a:sysClr val="windowText" lastClr="000000"/>
            </a:solidFill>
          </a:endParaRPr>
        </a:p>
        <a:p>
          <a:endParaRPr lang="en-US" sz="1100" b="0" u="none">
            <a:solidFill>
              <a:sysClr val="windowText" lastClr="000000"/>
            </a:solidFill>
          </a:endParaRPr>
        </a:p>
        <a:p>
          <a:endParaRPr 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0</xdr:col>
      <xdr:colOff>16669</xdr:colOff>
      <xdr:row>7</xdr:row>
      <xdr:rowOff>235745</xdr:rowOff>
    </xdr:from>
    <xdr:ext cx="672144" cy="440530"/>
    <xdr:sp macro="" textlink="">
      <xdr:nvSpPr>
        <xdr:cNvPr id="7" name="TextBox 6">
          <a:extLst>
            <a:ext uri="{FF2B5EF4-FFF2-40B4-BE49-F238E27FC236}">
              <a16:creationId xmlns:a16="http://schemas.microsoft.com/office/drawing/2014/main" id="{375D9355-E08F-4A38-A3BC-5871E1F34541}"/>
            </a:ext>
          </a:extLst>
        </xdr:cNvPr>
        <xdr:cNvSpPr txBox="1"/>
      </xdr:nvSpPr>
      <xdr:spPr>
        <a:xfrm>
          <a:off x="16669" y="2455070"/>
          <a:ext cx="672144" cy="440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n-US" sz="1100" b="1">
              <a:solidFill>
                <a:srgbClr val="FF0000"/>
              </a:solidFill>
            </a:rPr>
            <a:t>Row</a:t>
          </a:r>
        </a:p>
        <a:p>
          <a:pPr algn="ctr"/>
          <a:r>
            <a:rPr lang="en-US" sz="1100" b="1">
              <a:solidFill>
                <a:srgbClr val="FF0000"/>
              </a:solidFill>
            </a:rPr>
            <a:t>Filter</a:t>
          </a:r>
        </a:p>
        <a:p>
          <a:pPr algn="ctr"/>
          <a:endParaRPr lang="en-US" sz="1100" b="1">
            <a:solidFill>
              <a:srgbClr val="FF0000"/>
            </a:solidFill>
          </a:endParaRPr>
        </a:p>
      </xdr:txBody>
    </xdr:sp>
    <xdr:clientData fPrintsWithSheet="0"/>
  </xdr:oneCellAnchor>
  <xdr:twoCellAnchor>
    <xdr:from>
      <xdr:col>0</xdr:col>
      <xdr:colOff>354994</xdr:colOff>
      <xdr:row>9</xdr:row>
      <xdr:rowOff>221270</xdr:rowOff>
    </xdr:from>
    <xdr:to>
      <xdr:col>0</xdr:col>
      <xdr:colOff>542446</xdr:colOff>
      <xdr:row>9</xdr:row>
      <xdr:rowOff>428147</xdr:rowOff>
    </xdr:to>
    <xdr:sp macro="" textlink="">
      <xdr:nvSpPr>
        <xdr:cNvPr id="8" name="Arrow: Right 7">
          <a:extLst>
            <a:ext uri="{FF2B5EF4-FFF2-40B4-BE49-F238E27FC236}">
              <a16:creationId xmlns:a16="http://schemas.microsoft.com/office/drawing/2014/main" id="{5B6F7149-78B5-40C2-8446-2B3D6579ABED}"/>
            </a:ext>
          </a:extLst>
        </xdr:cNvPr>
        <xdr:cNvSpPr/>
      </xdr:nvSpPr>
      <xdr:spPr>
        <a:xfrm rot="5400000">
          <a:off x="345281" y="2778921"/>
          <a:ext cx="206877" cy="187452"/>
        </a:xfrm>
        <a:prstGeom prst="rightArrow">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7</xdr:col>
      <xdr:colOff>1435894</xdr:colOff>
      <xdr:row>3</xdr:row>
      <xdr:rowOff>88107</xdr:rowOff>
    </xdr:from>
    <xdr:to>
      <xdr:col>13</xdr:col>
      <xdr:colOff>114300</xdr:colOff>
      <xdr:row>7</xdr:row>
      <xdr:rowOff>33337</xdr:rowOff>
    </xdr:to>
    <xdr:sp macro="" textlink="">
      <xdr:nvSpPr>
        <xdr:cNvPr id="55" name="TextBox 8">
          <a:extLst>
            <a:ext uri="{FF2B5EF4-FFF2-40B4-BE49-F238E27FC236}">
              <a16:creationId xmlns:a16="http://schemas.microsoft.com/office/drawing/2014/main" id="{1FF8CEA2-0C83-4F8D-9892-425408FF72E0}"/>
            </a:ext>
            <a:ext uri="{147F2762-F138-4A5C-976F-8EAC2B608ADB}">
              <a16:predDERef xmlns:a16="http://schemas.microsoft.com/office/drawing/2014/main" pred="{5B6F7149-78B5-40C2-8446-2B3D6579ABED}"/>
            </a:ext>
          </a:extLst>
        </xdr:cNvPr>
        <xdr:cNvSpPr txBox="1"/>
      </xdr:nvSpPr>
      <xdr:spPr>
        <a:xfrm>
          <a:off x="10856119" y="869157"/>
          <a:ext cx="5841206" cy="13835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1" u="sng">
              <a:solidFill>
                <a:srgbClr val="FF0000"/>
              </a:solidFill>
              <a:effectLst/>
              <a:latin typeface="+mn-lt"/>
              <a:ea typeface="+mn-ea"/>
              <a:cs typeface="+mn-cs"/>
            </a:rPr>
            <a:t>INSTRUCTIONS:</a:t>
          </a:r>
        </a:p>
        <a:p>
          <a:pPr eaLnBrk="1" fontAlgn="auto" latinLnBrk="0" hangingPunct="1"/>
          <a:endParaRPr lang="en-US">
            <a:effectLst/>
          </a:endParaRPr>
        </a:p>
        <a:p>
          <a:r>
            <a:rPr lang="en-US" sz="1100" b="1" baseline="0">
              <a:solidFill>
                <a:schemeClr val="dk1"/>
              </a:solidFill>
              <a:effectLst/>
              <a:latin typeface="+mn-lt"/>
              <a:ea typeface="+mn-ea"/>
              <a:cs typeface="+mn-cs"/>
            </a:rPr>
            <a:t>- CLICK DROP-DOWN ARROW ON CELL A10, </a:t>
          </a:r>
          <a:endParaRPr lang="en-US" b="1">
            <a:effectLst/>
          </a:endParaRPr>
        </a:p>
        <a:p>
          <a:r>
            <a:rPr lang="en-US" sz="1100" b="1" baseline="0">
              <a:solidFill>
                <a:schemeClr val="dk1"/>
              </a:solidFill>
              <a:effectLst/>
              <a:latin typeface="+mn-lt"/>
              <a:ea typeface="+mn-ea"/>
              <a:cs typeface="+mn-cs"/>
            </a:rPr>
            <a:t>- SELECT "BLANKS" ON ROW FILTER TO DISPLAY ALL ROWS WITH DATA. </a:t>
          </a:r>
          <a:endParaRPr lang="en-US" b="1">
            <a:effectLst/>
          </a:endParaRPr>
        </a:p>
        <a:p>
          <a:r>
            <a:rPr lang="en-US" sz="1100" b="1" baseline="0">
              <a:solidFill>
                <a:schemeClr val="dk1"/>
              </a:solidFill>
              <a:effectLst/>
              <a:latin typeface="+mn-lt"/>
              <a:ea typeface="+mn-ea"/>
              <a:cs typeface="+mn-cs"/>
            </a:rPr>
            <a:t>- WHEN COMPLETE, UNSELECT "BLANKS" ON ROW FILTER</a:t>
          </a:r>
          <a:endParaRPr lang="en-US" b="1">
            <a:effectLst/>
          </a:endParaRPr>
        </a:p>
        <a:p>
          <a:r>
            <a:rPr lang="en-US" sz="1100" b="1" baseline="0">
              <a:solidFill>
                <a:schemeClr val="dk1"/>
              </a:solidFill>
              <a:effectLst/>
              <a:latin typeface="+mn-lt"/>
              <a:ea typeface="+mn-ea"/>
              <a:cs typeface="+mn-cs"/>
            </a:rPr>
            <a:t>   (CELL A10) TO HIDE ALL BLANK ROWS.</a:t>
          </a:r>
        </a:p>
        <a:p>
          <a:r>
            <a:rPr lang="en-US" sz="1100" b="1" baseline="0">
              <a:solidFill>
                <a:schemeClr val="dk1"/>
              </a:solidFill>
              <a:effectLst/>
              <a:latin typeface="+mn-lt"/>
              <a:ea typeface="+mn-ea"/>
              <a:cs typeface="+mn-cs"/>
            </a:rPr>
            <a:t>- ADJUST ROW HEIGHT AS NECESSARY TO FIT ALL TEXT.  </a:t>
          </a:r>
          <a:endParaRPr lang="en-US" b="1">
            <a:effectLst/>
          </a:endParaRPr>
        </a:p>
        <a:p>
          <a:endParaRPr lang="en-US" sz="1000" b="0" u="none" baseline="0">
            <a:solidFill>
              <a:sysClr val="windowText" lastClr="000000"/>
            </a:solidFill>
          </a:endParaRPr>
        </a:p>
        <a:p>
          <a:endParaRPr lang="en-US" sz="1100" b="0" u="none">
            <a:solidFill>
              <a:sysClr val="windowText" lastClr="000000"/>
            </a:solidFill>
          </a:endParaRPr>
        </a:p>
        <a:p>
          <a:endParaRPr 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151159</xdr:colOff>
      <xdr:row>10</xdr:row>
      <xdr:rowOff>860274</xdr:rowOff>
    </xdr:from>
    <xdr:to>
      <xdr:col>0</xdr:col>
      <xdr:colOff>358036</xdr:colOff>
      <xdr:row>10</xdr:row>
      <xdr:rowOff>1047726</xdr:rowOff>
    </xdr:to>
    <xdr:sp macro="" textlink="">
      <xdr:nvSpPr>
        <xdr:cNvPr id="2" name="Arrow: Right 2">
          <a:extLst>
            <a:ext uri="{FF2B5EF4-FFF2-40B4-BE49-F238E27FC236}">
              <a16:creationId xmlns:a16="http://schemas.microsoft.com/office/drawing/2014/main" id="{AF528A44-4987-49AD-8A9A-E3C643A1421B}"/>
            </a:ext>
          </a:extLst>
        </xdr:cNvPr>
        <xdr:cNvSpPr/>
      </xdr:nvSpPr>
      <xdr:spPr>
        <a:xfrm rot="541159">
          <a:off x="151159" y="3774924"/>
          <a:ext cx="206877" cy="187452"/>
        </a:xfrm>
        <a:prstGeom prst="rightArrow">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clientData fPrintsWithSheet="0"/>
  </xdr:twoCellAnchor>
  <xdr:oneCellAnchor>
    <xdr:from>
      <xdr:col>0</xdr:col>
      <xdr:colOff>77313</xdr:colOff>
      <xdr:row>9</xdr:row>
      <xdr:rowOff>99315</xdr:rowOff>
    </xdr:from>
    <xdr:ext cx="488788" cy="450127"/>
    <xdr:sp macro="" textlink="">
      <xdr:nvSpPr>
        <xdr:cNvPr id="3" name="TextBox 7">
          <a:extLst>
            <a:ext uri="{FF2B5EF4-FFF2-40B4-BE49-F238E27FC236}">
              <a16:creationId xmlns:a16="http://schemas.microsoft.com/office/drawing/2014/main" id="{49F3557F-A13F-41A8-B0A9-2ACCF24B1632}"/>
            </a:ext>
            <a:ext uri="{147F2762-F138-4A5C-976F-8EAC2B608ADB}">
              <a16:predDERef xmlns:a16="http://schemas.microsoft.com/office/drawing/2014/main" pred="{F58CF2D4-ABD3-4C83-ADDA-8A998722D995}"/>
            </a:ext>
          </a:extLst>
        </xdr:cNvPr>
        <xdr:cNvSpPr txBox="1"/>
      </xdr:nvSpPr>
      <xdr:spPr>
        <a:xfrm>
          <a:off x="77313" y="2699640"/>
          <a:ext cx="488788" cy="450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n-US" sz="1100" b="1">
              <a:solidFill>
                <a:srgbClr val="FF0000"/>
              </a:solidFill>
            </a:rPr>
            <a:t>Row</a:t>
          </a:r>
        </a:p>
        <a:p>
          <a:pPr algn="ctr"/>
          <a:r>
            <a:rPr lang="en-US" sz="1100" b="1">
              <a:solidFill>
                <a:srgbClr val="FF0000"/>
              </a:solidFill>
            </a:rPr>
            <a:t>Filter</a:t>
          </a:r>
        </a:p>
        <a:p>
          <a:pPr algn="ctr"/>
          <a:endParaRPr lang="en-US" sz="1100" b="1">
            <a:solidFill>
              <a:srgbClr val="FF0000"/>
            </a:solidFill>
          </a:endParaRPr>
        </a:p>
      </xdr:txBody>
    </xdr:sp>
    <xdr:clientData fPrintsWithSheet="0"/>
  </xdr:oneCellAnchor>
  <xdr:oneCellAnchor>
    <xdr:from>
      <xdr:col>3</xdr:col>
      <xdr:colOff>491519</xdr:colOff>
      <xdr:row>3</xdr:row>
      <xdr:rowOff>202924</xdr:rowOff>
    </xdr:from>
    <xdr:ext cx="6065821" cy="937629"/>
    <xdr:sp macro="" textlink="">
      <xdr:nvSpPr>
        <xdr:cNvPr id="4" name="Rectangle 3">
          <a:extLst>
            <a:ext uri="{FF2B5EF4-FFF2-40B4-BE49-F238E27FC236}">
              <a16:creationId xmlns:a16="http://schemas.microsoft.com/office/drawing/2014/main" id="{A20FB3B2-D284-4CDA-876F-80A5056DBD83}"/>
            </a:ext>
          </a:extLst>
        </xdr:cNvPr>
        <xdr:cNvSpPr/>
      </xdr:nvSpPr>
      <xdr:spPr>
        <a:xfrm>
          <a:off x="4196744" y="983974"/>
          <a:ext cx="6065821" cy="937629"/>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For RPOSD</a:t>
          </a:r>
          <a:r>
            <a:rPr lang="en-US" sz="5400" b="1" cap="none" spc="0" baseline="0">
              <a:ln w="22225">
                <a:solidFill>
                  <a:schemeClr val="accent2"/>
                </a:solidFill>
                <a:prstDash val="solid"/>
              </a:ln>
              <a:solidFill>
                <a:schemeClr val="accent2">
                  <a:lumMod val="40000"/>
                  <a:lumOff val="60000"/>
                </a:schemeClr>
              </a:solidFill>
              <a:effectLst/>
            </a:rPr>
            <a:t> use only</a:t>
          </a:r>
          <a:endParaRPr lang="en-US" sz="54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7CA0D-1256-4140-8307-7F94066A5CDC}">
  <sheetPr>
    <tabColor rgb="FFFF0000"/>
  </sheetPr>
  <dimension ref="A1:B18"/>
  <sheetViews>
    <sheetView workbookViewId="0">
      <selection activeCell="J20" sqref="J20"/>
    </sheetView>
  </sheetViews>
  <sheetFormatPr defaultColWidth="9.140625" defaultRowHeight="15" x14ac:dyDescent="0.2"/>
  <cols>
    <col min="1" max="1" width="9.140625" style="18"/>
    <col min="2" max="2" width="9.140625" style="18" bestFit="1" customWidth="1"/>
    <col min="3" max="16384" width="9.140625" style="18"/>
  </cols>
  <sheetData>
    <row r="1" spans="1:2" ht="15.75" x14ac:dyDescent="0.25">
      <c r="A1" s="17" t="s">
        <v>0</v>
      </c>
    </row>
    <row r="3" spans="1:2" x14ac:dyDescent="0.2">
      <c r="A3" s="20" t="s">
        <v>1</v>
      </c>
      <c r="B3" s="19"/>
    </row>
    <row r="4" spans="1:2" x14ac:dyDescent="0.2">
      <c r="A4" s="18">
        <v>1</v>
      </c>
      <c r="B4" s="18" t="s">
        <v>2</v>
      </c>
    </row>
    <row r="5" spans="1:2" x14ac:dyDescent="0.2">
      <c r="A5" s="18">
        <v>2</v>
      </c>
      <c r="B5" s="18" t="s">
        <v>3</v>
      </c>
    </row>
    <row r="6" spans="1:2" x14ac:dyDescent="0.2">
      <c r="A6" s="18">
        <v>3</v>
      </c>
      <c r="B6" s="18" t="s">
        <v>4</v>
      </c>
    </row>
    <row r="7" spans="1:2" x14ac:dyDescent="0.2">
      <c r="A7" s="18">
        <v>4</v>
      </c>
      <c r="B7" s="18" t="s">
        <v>5</v>
      </c>
    </row>
    <row r="8" spans="1:2" x14ac:dyDescent="0.2">
      <c r="A8" s="18">
        <v>5</v>
      </c>
      <c r="B8" s="18" t="s">
        <v>6</v>
      </c>
    </row>
    <row r="9" spans="1:2" x14ac:dyDescent="0.2">
      <c r="A9" s="18">
        <v>6</v>
      </c>
      <c r="B9" s="18" t="s">
        <v>7</v>
      </c>
    </row>
    <row r="10" spans="1:2" x14ac:dyDescent="0.2">
      <c r="A10" s="18">
        <v>7</v>
      </c>
      <c r="B10" s="18" t="s">
        <v>8</v>
      </c>
    </row>
    <row r="11" spans="1:2" x14ac:dyDescent="0.2">
      <c r="A11" s="18">
        <v>8</v>
      </c>
      <c r="B11" s="18" t="s">
        <v>9</v>
      </c>
    </row>
    <row r="12" spans="1:2" x14ac:dyDescent="0.2">
      <c r="A12" s="18">
        <v>9</v>
      </c>
      <c r="B12" s="18" t="s">
        <v>10</v>
      </c>
    </row>
    <row r="13" spans="1:2" x14ac:dyDescent="0.2">
      <c r="A13" s="18">
        <v>10</v>
      </c>
      <c r="B13" s="18" t="s">
        <v>11</v>
      </c>
    </row>
    <row r="14" spans="1:2" x14ac:dyDescent="0.2">
      <c r="A14" s="18">
        <v>11</v>
      </c>
      <c r="B14" s="18" t="s">
        <v>12</v>
      </c>
    </row>
    <row r="15" spans="1:2" x14ac:dyDescent="0.2">
      <c r="A15" s="18">
        <v>12</v>
      </c>
      <c r="B15" s="18" t="s">
        <v>13</v>
      </c>
    </row>
    <row r="16" spans="1:2" x14ac:dyDescent="0.2">
      <c r="A16" s="18">
        <v>13</v>
      </c>
      <c r="B16" s="18" t="s">
        <v>14</v>
      </c>
    </row>
    <row r="17" spans="1:2" x14ac:dyDescent="0.2">
      <c r="A17" s="18">
        <v>14</v>
      </c>
      <c r="B17" s="18" t="s">
        <v>15</v>
      </c>
    </row>
    <row r="18" spans="1:2" x14ac:dyDescent="0.2">
      <c r="A18" s="18">
        <v>15</v>
      </c>
      <c r="B18" s="18" t="s">
        <v>16</v>
      </c>
    </row>
  </sheetData>
  <sheetProtection algorithmName="SHA-512" hashValue="myigBv/PAuk0XJynMxPCfc2yRiofyT+JBfmChCn+7B27D7+JXoCiU9ahX9xRAry1Lmhawe0V0OupoLWz/4/P6A==" saltValue="paAiptPxqOYIHA8ziuZGa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C8317-6B55-45AB-B1F1-52B330C2321B}">
  <sheetPr filterMode="1">
    <pageSetUpPr fitToPage="1"/>
  </sheetPr>
  <dimension ref="A1:U126"/>
  <sheetViews>
    <sheetView showGridLines="0" topLeftCell="D11" zoomScale="85" zoomScaleNormal="85" workbookViewId="0">
      <selection activeCell="I141" sqref="I141"/>
    </sheetView>
  </sheetViews>
  <sheetFormatPr defaultColWidth="9.140625" defaultRowHeight="15" x14ac:dyDescent="0.25"/>
  <cols>
    <col min="1" max="1" width="7.42578125" style="43" customWidth="1"/>
    <col min="2" max="2" width="32.5703125" style="4" customWidth="1"/>
    <col min="3" max="3" width="15.5703125" style="4" bestFit="1" customWidth="1"/>
    <col min="4" max="4" width="35.5703125" style="4" customWidth="1"/>
    <col min="5" max="5" width="15.42578125" style="44" customWidth="1"/>
    <col min="6" max="6" width="12" style="44" customWidth="1"/>
    <col min="7" max="7" width="13.42578125" style="45" customWidth="1"/>
    <col min="8" max="8" width="15.7109375" style="45" customWidth="1"/>
    <col min="9" max="9" width="21.42578125" style="45" customWidth="1"/>
    <col min="10" max="10" width="18.85546875" style="45" customWidth="1"/>
    <col min="11" max="11" width="15" style="45" bestFit="1" customWidth="1"/>
    <col min="12" max="12" width="13.42578125" style="45" bestFit="1" customWidth="1"/>
    <col min="13" max="13" width="14.28515625" style="45" customWidth="1"/>
    <col min="14" max="14" width="24.85546875" style="45" customWidth="1"/>
    <col min="15" max="16" width="19.42578125" style="45" customWidth="1"/>
    <col min="17" max="17" width="22.28515625" style="45" customWidth="1"/>
    <col min="18" max="18" width="22.42578125" style="45" customWidth="1"/>
    <col min="19" max="19" width="16" style="46" customWidth="1"/>
    <col min="20" max="20" width="10.5703125" style="4" bestFit="1" customWidth="1"/>
    <col min="21" max="21" width="9.28515625" style="4" bestFit="1" customWidth="1"/>
    <col min="22" max="16384" width="9.140625" style="4"/>
  </cols>
  <sheetData>
    <row r="1" spans="1:21" s="42" customFormat="1" ht="23.25" x14ac:dyDescent="0.25">
      <c r="A1" s="198" t="s">
        <v>17</v>
      </c>
      <c r="B1" s="198"/>
      <c r="C1" s="198"/>
      <c r="D1" s="198"/>
      <c r="E1" s="198"/>
      <c r="F1" s="198"/>
      <c r="G1" s="198"/>
      <c r="H1" s="198"/>
      <c r="I1" s="198"/>
      <c r="J1" s="198"/>
      <c r="K1" s="198"/>
      <c r="L1" s="198"/>
      <c r="M1" s="198"/>
      <c r="N1" s="198"/>
      <c r="O1" s="198"/>
      <c r="P1" s="198"/>
      <c r="Q1" s="198"/>
      <c r="R1" s="198"/>
      <c r="S1" s="198"/>
    </row>
    <row r="2" spans="1:21" s="42" customFormat="1" ht="23.25" x14ac:dyDescent="0.25">
      <c r="A2" s="199" t="s">
        <v>18</v>
      </c>
      <c r="B2" s="199"/>
      <c r="C2" s="199"/>
      <c r="D2" s="199"/>
      <c r="E2" s="199"/>
      <c r="F2" s="199"/>
      <c r="G2" s="199"/>
      <c r="H2" s="199"/>
      <c r="I2" s="199"/>
      <c r="J2" s="199"/>
      <c r="K2" s="199"/>
      <c r="L2" s="199"/>
      <c r="M2" s="199"/>
      <c r="N2" s="199"/>
      <c r="O2" s="199"/>
      <c r="P2" s="199"/>
      <c r="Q2" s="199"/>
      <c r="R2" s="199"/>
      <c r="S2" s="199"/>
    </row>
    <row r="4" spans="1:21" s="48" customFormat="1" ht="21" customHeight="1" x14ac:dyDescent="0.25">
      <c r="A4" s="47" t="s">
        <v>19</v>
      </c>
      <c r="C4" s="200"/>
      <c r="D4" s="200"/>
      <c r="E4" s="200"/>
      <c r="F4" s="200"/>
      <c r="G4" s="200"/>
      <c r="H4" s="200"/>
      <c r="I4" s="200"/>
      <c r="J4" s="200"/>
      <c r="K4" s="200"/>
      <c r="L4" s="200"/>
      <c r="M4" s="200"/>
      <c r="N4" s="200"/>
      <c r="O4" s="49"/>
      <c r="P4" s="49"/>
      <c r="Q4" s="49"/>
      <c r="R4" s="49"/>
      <c r="S4" s="50"/>
    </row>
    <row r="5" spans="1:21" s="48" customFormat="1" ht="21" customHeight="1" x14ac:dyDescent="0.25">
      <c r="A5" s="47" t="s">
        <v>20</v>
      </c>
      <c r="C5" s="200"/>
      <c r="D5" s="200"/>
      <c r="E5" s="200"/>
      <c r="F5" s="200"/>
      <c r="G5" s="200"/>
      <c r="H5" s="200"/>
      <c r="I5" s="200"/>
      <c r="J5" s="200"/>
      <c r="K5" s="200"/>
      <c r="L5" s="200"/>
      <c r="M5" s="200"/>
      <c r="N5" s="200"/>
      <c r="O5" s="49"/>
      <c r="P5" s="49"/>
      <c r="Q5" s="49"/>
      <c r="R5" s="49"/>
      <c r="S5" s="50"/>
    </row>
    <row r="6" spans="1:21" s="48" customFormat="1" ht="21" customHeight="1" x14ac:dyDescent="0.25">
      <c r="A6" s="47" t="s">
        <v>21</v>
      </c>
      <c r="C6" s="200"/>
      <c r="D6" s="200"/>
      <c r="E6" s="200"/>
      <c r="F6" s="200"/>
      <c r="G6" s="200"/>
      <c r="H6" s="200"/>
      <c r="I6" s="200"/>
      <c r="J6" s="200"/>
      <c r="K6" s="200"/>
      <c r="L6" s="200"/>
      <c r="M6" s="200"/>
      <c r="N6" s="200"/>
      <c r="O6" s="49"/>
      <c r="P6" s="49"/>
      <c r="Q6" s="49"/>
      <c r="R6" s="49"/>
      <c r="S6" s="50"/>
    </row>
    <row r="7" spans="1:21" s="48" customFormat="1" ht="51.75" customHeight="1" x14ac:dyDescent="0.25">
      <c r="A7" s="47" t="s">
        <v>22</v>
      </c>
      <c r="C7" s="200"/>
      <c r="D7" s="200"/>
      <c r="E7" s="200"/>
      <c r="F7" s="200"/>
      <c r="G7" s="200"/>
      <c r="H7" s="200"/>
      <c r="I7" s="200"/>
      <c r="J7" s="200"/>
      <c r="K7" s="200"/>
      <c r="L7" s="200"/>
      <c r="M7" s="200"/>
      <c r="N7" s="200"/>
      <c r="O7" s="49"/>
      <c r="P7" s="49"/>
      <c r="Q7" s="49"/>
      <c r="R7" s="49"/>
      <c r="S7" s="50"/>
    </row>
    <row r="8" spans="1:21" s="53" customFormat="1" ht="33.950000000000003" customHeight="1" x14ac:dyDescent="0.25">
      <c r="A8" s="52"/>
      <c r="E8" s="54"/>
      <c r="F8" s="54"/>
      <c r="G8" s="55"/>
      <c r="H8" s="55"/>
      <c r="I8" s="55"/>
      <c r="J8" s="55"/>
      <c r="K8" s="55"/>
      <c r="L8" s="55"/>
      <c r="M8" s="55"/>
      <c r="N8" s="55"/>
      <c r="O8" s="55"/>
      <c r="P8" s="55"/>
      <c r="Q8" s="55"/>
      <c r="R8" s="56"/>
      <c r="S8" s="57"/>
    </row>
    <row r="9" spans="1:21" ht="33.950000000000003" customHeight="1" thickBot="1" x14ac:dyDescent="0.3">
      <c r="A9" s="133"/>
      <c r="B9" s="103" t="s">
        <v>23</v>
      </c>
      <c r="C9" s="103" t="s">
        <v>24</v>
      </c>
      <c r="D9" s="98" t="s">
        <v>25</v>
      </c>
      <c r="E9" s="99" t="s">
        <v>26</v>
      </c>
      <c r="F9" s="100" t="s">
        <v>27</v>
      </c>
      <c r="G9" s="101" t="s">
        <v>28</v>
      </c>
      <c r="H9" s="101" t="s">
        <v>29</v>
      </c>
      <c r="I9" s="101" t="s">
        <v>30</v>
      </c>
      <c r="J9" s="158" t="s">
        <v>31</v>
      </c>
      <c r="K9" s="158" t="s">
        <v>32</v>
      </c>
      <c r="L9" s="158" t="s">
        <v>33</v>
      </c>
      <c r="M9" s="158" t="s">
        <v>34</v>
      </c>
      <c r="N9" s="103" t="s">
        <v>35</v>
      </c>
      <c r="O9" s="104" t="s">
        <v>36</v>
      </c>
      <c r="P9" s="105" t="s">
        <v>37</v>
      </c>
      <c r="Q9" s="107" t="s">
        <v>38</v>
      </c>
      <c r="R9" s="107" t="s">
        <v>39</v>
      </c>
      <c r="S9" s="107" t="s">
        <v>40</v>
      </c>
    </row>
    <row r="10" spans="1:21" ht="47.25" customHeight="1" thickBot="1" x14ac:dyDescent="0.3">
      <c r="A10" s="201" t="s">
        <v>41</v>
      </c>
      <c r="B10" s="203" t="s">
        <v>42</v>
      </c>
      <c r="C10" s="203" t="s">
        <v>43</v>
      </c>
      <c r="D10" s="203" t="s">
        <v>44</v>
      </c>
      <c r="E10" s="205" t="s">
        <v>45</v>
      </c>
      <c r="F10" s="205" t="s">
        <v>46</v>
      </c>
      <c r="G10" s="211" t="s">
        <v>47</v>
      </c>
      <c r="H10" s="213" t="s">
        <v>48</v>
      </c>
      <c r="I10" s="215"/>
      <c r="J10" s="213" t="s">
        <v>49</v>
      </c>
      <c r="K10" s="214"/>
      <c r="L10" s="214"/>
      <c r="M10" s="214"/>
      <c r="N10" s="215"/>
      <c r="O10" s="166" t="s">
        <v>50</v>
      </c>
      <c r="P10" s="216" t="s">
        <v>51</v>
      </c>
      <c r="Q10" s="217"/>
      <c r="R10" s="207" t="s">
        <v>52</v>
      </c>
      <c r="S10" s="209" t="s">
        <v>53</v>
      </c>
      <c r="T10" s="85"/>
    </row>
    <row r="11" spans="1:21" s="46" customFormat="1" ht="105.75" customHeight="1" x14ac:dyDescent="0.25">
      <c r="A11" s="202"/>
      <c r="B11" s="204"/>
      <c r="C11" s="204"/>
      <c r="D11" s="204"/>
      <c r="E11" s="206"/>
      <c r="F11" s="206"/>
      <c r="G11" s="212"/>
      <c r="H11" s="159" t="s">
        <v>54</v>
      </c>
      <c r="I11" s="163" t="s">
        <v>55</v>
      </c>
      <c r="J11" s="160" t="s">
        <v>56</v>
      </c>
      <c r="K11" s="160" t="s">
        <v>57</v>
      </c>
      <c r="L11" s="160" t="s">
        <v>58</v>
      </c>
      <c r="M11" s="160" t="s">
        <v>59</v>
      </c>
      <c r="N11" s="193" t="s">
        <v>60</v>
      </c>
      <c r="O11" s="161" t="s">
        <v>61</v>
      </c>
      <c r="P11" s="162" t="s">
        <v>62</v>
      </c>
      <c r="Q11" s="163" t="s">
        <v>63</v>
      </c>
      <c r="R11" s="208"/>
      <c r="S11" s="210"/>
      <c r="T11" s="86"/>
    </row>
    <row r="12" spans="1:21" x14ac:dyDescent="0.25">
      <c r="A12" s="139">
        <v>0</v>
      </c>
      <c r="B12" s="140" t="s">
        <v>64</v>
      </c>
      <c r="C12" s="141" t="s">
        <v>65</v>
      </c>
      <c r="D12" s="141" t="s">
        <v>66</v>
      </c>
      <c r="E12" s="142">
        <v>44221</v>
      </c>
      <c r="F12" s="142">
        <v>44234</v>
      </c>
      <c r="G12" s="143">
        <v>35</v>
      </c>
      <c r="H12" s="146">
        <v>30</v>
      </c>
      <c r="I12" s="148">
        <f>H12*G12</f>
        <v>1050</v>
      </c>
      <c r="J12" s="145">
        <v>112.7</v>
      </c>
      <c r="K12" s="145">
        <v>99.88</v>
      </c>
      <c r="L12" s="145">
        <v>133.27000000000001</v>
      </c>
      <c r="M12" s="145">
        <v>88.13</v>
      </c>
      <c r="N12" s="144">
        <f>M12+L12+K12+J12</f>
        <v>433.97999999999996</v>
      </c>
      <c r="O12" s="146">
        <f>440.26+441.88+218.76</f>
        <v>1100.9000000000001</v>
      </c>
      <c r="P12" s="147">
        <v>0.12</v>
      </c>
      <c r="Q12" s="148">
        <f>P12*I12</f>
        <v>126</v>
      </c>
      <c r="R12" s="144">
        <f>O12+N12+I12+Q12</f>
        <v>2710.88</v>
      </c>
      <c r="S12" s="149" t="s">
        <v>67</v>
      </c>
      <c r="T12" s="87"/>
      <c r="U12" s="83"/>
    </row>
    <row r="13" spans="1:21" x14ac:dyDescent="0.25">
      <c r="A13" s="60">
        <v>1</v>
      </c>
      <c r="B13" s="109"/>
      <c r="C13" s="109"/>
      <c r="D13" s="109"/>
      <c r="E13" s="180"/>
      <c r="F13" s="180"/>
      <c r="G13" s="181"/>
      <c r="H13" s="182"/>
      <c r="I13" s="178">
        <f t="shared" ref="I13:I76" si="0">H13*G13</f>
        <v>0</v>
      </c>
      <c r="J13" s="184"/>
      <c r="K13" s="184"/>
      <c r="L13" s="184"/>
      <c r="M13" s="184"/>
      <c r="N13" s="61">
        <f t="shared" ref="N13:N43" si="1">M13+L13+K13+J13</f>
        <v>0</v>
      </c>
      <c r="O13" s="182"/>
      <c r="P13" s="185"/>
      <c r="Q13" s="178">
        <f t="shared" ref="Q13:Q76" si="2">P13*I13</f>
        <v>0</v>
      </c>
      <c r="R13" s="179">
        <f t="shared" ref="R13:R76" si="3">O13+N13+I13+Q13</f>
        <v>0</v>
      </c>
      <c r="S13" s="135"/>
      <c r="T13" s="87"/>
      <c r="U13" s="83"/>
    </row>
    <row r="14" spans="1:21" hidden="1" x14ac:dyDescent="0.25">
      <c r="A14" s="60" t="str">
        <f t="shared" ref="A14:A77" si="4">IF(B14="","",A13+1)</f>
        <v/>
      </c>
      <c r="B14" s="109"/>
      <c r="C14" s="109"/>
      <c r="D14" s="109"/>
      <c r="E14" s="180"/>
      <c r="F14" s="180"/>
      <c r="G14" s="181"/>
      <c r="H14" s="182"/>
      <c r="I14" s="178">
        <f t="shared" si="0"/>
        <v>0</v>
      </c>
      <c r="J14" s="184"/>
      <c r="K14" s="184"/>
      <c r="L14" s="184"/>
      <c r="M14" s="184"/>
      <c r="N14" s="61">
        <f t="shared" si="1"/>
        <v>0</v>
      </c>
      <c r="O14" s="182"/>
      <c r="P14" s="185"/>
      <c r="Q14" s="178">
        <f t="shared" si="2"/>
        <v>0</v>
      </c>
      <c r="R14" s="179">
        <f t="shared" si="3"/>
        <v>0</v>
      </c>
      <c r="S14" s="135"/>
      <c r="T14" s="87"/>
      <c r="U14" s="83"/>
    </row>
    <row r="15" spans="1:21" s="81" customFormat="1" hidden="1" x14ac:dyDescent="0.25">
      <c r="A15" s="60" t="str">
        <f t="shared" si="4"/>
        <v/>
      </c>
      <c r="B15" s="109"/>
      <c r="C15" s="109"/>
      <c r="D15" s="109"/>
      <c r="E15" s="180"/>
      <c r="F15" s="180"/>
      <c r="G15" s="181"/>
      <c r="H15" s="182"/>
      <c r="I15" s="178">
        <f t="shared" si="0"/>
        <v>0</v>
      </c>
      <c r="J15" s="184"/>
      <c r="K15" s="184"/>
      <c r="L15" s="184"/>
      <c r="M15" s="184"/>
      <c r="N15" s="61">
        <f t="shared" si="1"/>
        <v>0</v>
      </c>
      <c r="O15" s="182"/>
      <c r="P15" s="185"/>
      <c r="Q15" s="178">
        <f t="shared" si="2"/>
        <v>0</v>
      </c>
      <c r="R15" s="179">
        <f t="shared" si="3"/>
        <v>0</v>
      </c>
      <c r="S15" s="135"/>
      <c r="T15" s="88"/>
      <c r="U15" s="84"/>
    </row>
    <row r="16" spans="1:21" s="81" customFormat="1" hidden="1" x14ac:dyDescent="0.25">
      <c r="A16" s="60" t="str">
        <f t="shared" si="4"/>
        <v/>
      </c>
      <c r="B16" s="109"/>
      <c r="C16" s="109"/>
      <c r="D16" s="109"/>
      <c r="E16" s="180"/>
      <c r="F16" s="180"/>
      <c r="G16" s="181"/>
      <c r="H16" s="182"/>
      <c r="I16" s="178">
        <f t="shared" si="0"/>
        <v>0</v>
      </c>
      <c r="J16" s="184"/>
      <c r="K16" s="184"/>
      <c r="L16" s="184"/>
      <c r="M16" s="184"/>
      <c r="N16" s="61">
        <f t="shared" si="1"/>
        <v>0</v>
      </c>
      <c r="O16" s="182"/>
      <c r="P16" s="185"/>
      <c r="Q16" s="178">
        <f t="shared" si="2"/>
        <v>0</v>
      </c>
      <c r="R16" s="179">
        <f t="shared" si="3"/>
        <v>0</v>
      </c>
      <c r="S16" s="135"/>
      <c r="T16" s="88"/>
      <c r="U16" s="84"/>
    </row>
    <row r="17" spans="1:19" hidden="1" x14ac:dyDescent="0.25">
      <c r="A17" s="60" t="str">
        <f t="shared" si="4"/>
        <v/>
      </c>
      <c r="B17" s="109"/>
      <c r="C17" s="109"/>
      <c r="D17" s="109"/>
      <c r="E17" s="180"/>
      <c r="F17" s="180"/>
      <c r="G17" s="181"/>
      <c r="H17" s="182"/>
      <c r="I17" s="178">
        <f t="shared" si="0"/>
        <v>0</v>
      </c>
      <c r="J17" s="184"/>
      <c r="K17" s="184"/>
      <c r="L17" s="184"/>
      <c r="M17" s="184"/>
      <c r="N17" s="61">
        <f t="shared" si="1"/>
        <v>0</v>
      </c>
      <c r="O17" s="184"/>
      <c r="P17" s="185"/>
      <c r="Q17" s="178">
        <f t="shared" si="2"/>
        <v>0</v>
      </c>
      <c r="R17" s="179">
        <f t="shared" si="3"/>
        <v>0</v>
      </c>
      <c r="S17" s="109"/>
    </row>
    <row r="18" spans="1:19" s="10" customFormat="1" hidden="1" x14ac:dyDescent="0.25">
      <c r="A18" s="60" t="str">
        <f t="shared" si="4"/>
        <v/>
      </c>
      <c r="B18" s="109"/>
      <c r="C18" s="109"/>
      <c r="D18" s="109"/>
      <c r="E18" s="110"/>
      <c r="F18" s="110"/>
      <c r="G18" s="111"/>
      <c r="H18" s="182"/>
      <c r="I18" s="178">
        <f t="shared" si="0"/>
        <v>0</v>
      </c>
      <c r="J18" s="184"/>
      <c r="K18" s="184"/>
      <c r="L18" s="184"/>
      <c r="M18" s="184"/>
      <c r="N18" s="61">
        <f t="shared" si="1"/>
        <v>0</v>
      </c>
      <c r="O18" s="184"/>
      <c r="P18" s="185"/>
      <c r="Q18" s="178">
        <f t="shared" si="2"/>
        <v>0</v>
      </c>
      <c r="R18" s="179">
        <f t="shared" si="3"/>
        <v>0</v>
      </c>
      <c r="S18" s="109"/>
    </row>
    <row r="19" spans="1:19" s="10" customFormat="1" hidden="1" x14ac:dyDescent="0.25">
      <c r="A19" s="60" t="str">
        <f t="shared" si="4"/>
        <v/>
      </c>
      <c r="B19" s="109"/>
      <c r="C19" s="109"/>
      <c r="D19" s="109"/>
      <c r="E19" s="110"/>
      <c r="F19" s="110"/>
      <c r="G19" s="111"/>
      <c r="H19" s="182"/>
      <c r="I19" s="178">
        <f t="shared" si="0"/>
        <v>0</v>
      </c>
      <c r="J19" s="184"/>
      <c r="K19" s="184"/>
      <c r="L19" s="184"/>
      <c r="M19" s="184"/>
      <c r="N19" s="61">
        <f t="shared" si="1"/>
        <v>0</v>
      </c>
      <c r="O19" s="184"/>
      <c r="P19" s="185"/>
      <c r="Q19" s="178">
        <f t="shared" si="2"/>
        <v>0</v>
      </c>
      <c r="R19" s="179">
        <f t="shared" si="3"/>
        <v>0</v>
      </c>
      <c r="S19" s="109"/>
    </row>
    <row r="20" spans="1:19" s="10" customFormat="1" hidden="1" x14ac:dyDescent="0.25">
      <c r="A20" s="60" t="str">
        <f t="shared" si="4"/>
        <v/>
      </c>
      <c r="B20" s="109"/>
      <c r="C20" s="109"/>
      <c r="D20" s="109"/>
      <c r="E20" s="110"/>
      <c r="F20" s="110"/>
      <c r="G20" s="111"/>
      <c r="H20" s="182"/>
      <c r="I20" s="178">
        <f t="shared" si="0"/>
        <v>0</v>
      </c>
      <c r="J20" s="184"/>
      <c r="K20" s="184"/>
      <c r="L20" s="184"/>
      <c r="M20" s="184"/>
      <c r="N20" s="61">
        <f t="shared" si="1"/>
        <v>0</v>
      </c>
      <c r="O20" s="184"/>
      <c r="P20" s="185"/>
      <c r="Q20" s="178">
        <f t="shared" si="2"/>
        <v>0</v>
      </c>
      <c r="R20" s="179">
        <f t="shared" si="3"/>
        <v>0</v>
      </c>
      <c r="S20" s="109"/>
    </row>
    <row r="21" spans="1:19" s="10" customFormat="1" hidden="1" x14ac:dyDescent="0.25">
      <c r="A21" s="60" t="str">
        <f t="shared" si="4"/>
        <v/>
      </c>
      <c r="B21" s="109"/>
      <c r="C21" s="109"/>
      <c r="D21" s="109"/>
      <c r="E21" s="110"/>
      <c r="F21" s="110"/>
      <c r="G21" s="111"/>
      <c r="H21" s="182"/>
      <c r="I21" s="178">
        <f t="shared" si="0"/>
        <v>0</v>
      </c>
      <c r="J21" s="184"/>
      <c r="K21" s="184"/>
      <c r="L21" s="184"/>
      <c r="M21" s="184"/>
      <c r="N21" s="61">
        <f t="shared" si="1"/>
        <v>0</v>
      </c>
      <c r="O21" s="184"/>
      <c r="P21" s="185"/>
      <c r="Q21" s="178">
        <f t="shared" si="2"/>
        <v>0</v>
      </c>
      <c r="R21" s="179">
        <f t="shared" si="3"/>
        <v>0</v>
      </c>
      <c r="S21" s="109"/>
    </row>
    <row r="22" spans="1:19" s="10" customFormat="1" hidden="1" x14ac:dyDescent="0.25">
      <c r="A22" s="60" t="str">
        <f t="shared" si="4"/>
        <v/>
      </c>
      <c r="B22" s="112"/>
      <c r="C22" s="109"/>
      <c r="D22" s="109"/>
      <c r="E22" s="110"/>
      <c r="F22" s="110"/>
      <c r="G22" s="111"/>
      <c r="H22" s="182"/>
      <c r="I22" s="178">
        <f t="shared" si="0"/>
        <v>0</v>
      </c>
      <c r="J22" s="184"/>
      <c r="K22" s="184"/>
      <c r="L22" s="184"/>
      <c r="M22" s="184"/>
      <c r="N22" s="61">
        <f t="shared" si="1"/>
        <v>0</v>
      </c>
      <c r="O22" s="184"/>
      <c r="P22" s="185"/>
      <c r="Q22" s="178">
        <f t="shared" si="2"/>
        <v>0</v>
      </c>
      <c r="R22" s="179">
        <f t="shared" si="3"/>
        <v>0</v>
      </c>
      <c r="S22" s="109"/>
    </row>
    <row r="23" spans="1:19" s="10" customFormat="1" hidden="1" x14ac:dyDescent="0.25">
      <c r="A23" s="60" t="str">
        <f t="shared" si="4"/>
        <v/>
      </c>
      <c r="B23" s="112"/>
      <c r="C23" s="109"/>
      <c r="D23" s="109"/>
      <c r="E23" s="110"/>
      <c r="F23" s="110"/>
      <c r="G23" s="111"/>
      <c r="H23" s="182"/>
      <c r="I23" s="178">
        <f t="shared" si="0"/>
        <v>0</v>
      </c>
      <c r="J23" s="184"/>
      <c r="K23" s="184"/>
      <c r="L23" s="184"/>
      <c r="M23" s="184"/>
      <c r="N23" s="61">
        <f t="shared" si="1"/>
        <v>0</v>
      </c>
      <c r="O23" s="184"/>
      <c r="P23" s="185"/>
      <c r="Q23" s="178">
        <f t="shared" si="2"/>
        <v>0</v>
      </c>
      <c r="R23" s="179">
        <f t="shared" si="3"/>
        <v>0</v>
      </c>
      <c r="S23" s="109"/>
    </row>
    <row r="24" spans="1:19" s="10" customFormat="1" hidden="1" x14ac:dyDescent="0.25">
      <c r="A24" s="60" t="str">
        <f t="shared" si="4"/>
        <v/>
      </c>
      <c r="B24" s="112"/>
      <c r="C24" s="109"/>
      <c r="D24" s="109"/>
      <c r="E24" s="110"/>
      <c r="F24" s="110"/>
      <c r="G24" s="111"/>
      <c r="H24" s="182"/>
      <c r="I24" s="178">
        <f t="shared" si="0"/>
        <v>0</v>
      </c>
      <c r="J24" s="184"/>
      <c r="K24" s="184"/>
      <c r="L24" s="184"/>
      <c r="M24" s="184"/>
      <c r="N24" s="61">
        <f t="shared" si="1"/>
        <v>0</v>
      </c>
      <c r="O24" s="184"/>
      <c r="P24" s="185"/>
      <c r="Q24" s="178">
        <f t="shared" si="2"/>
        <v>0</v>
      </c>
      <c r="R24" s="179">
        <f t="shared" si="3"/>
        <v>0</v>
      </c>
      <c r="S24" s="109"/>
    </row>
    <row r="25" spans="1:19" s="10" customFormat="1" hidden="1" x14ac:dyDescent="0.25">
      <c r="A25" s="60" t="str">
        <f t="shared" si="4"/>
        <v/>
      </c>
      <c r="B25" s="112"/>
      <c r="C25" s="109"/>
      <c r="D25" s="109"/>
      <c r="E25" s="110"/>
      <c r="F25" s="110"/>
      <c r="G25" s="111"/>
      <c r="H25" s="182"/>
      <c r="I25" s="178">
        <f t="shared" si="0"/>
        <v>0</v>
      </c>
      <c r="J25" s="184"/>
      <c r="K25" s="184"/>
      <c r="L25" s="184"/>
      <c r="M25" s="184"/>
      <c r="N25" s="61">
        <f t="shared" si="1"/>
        <v>0</v>
      </c>
      <c r="O25" s="184"/>
      <c r="P25" s="185"/>
      <c r="Q25" s="178">
        <f t="shared" si="2"/>
        <v>0</v>
      </c>
      <c r="R25" s="179">
        <f t="shared" si="3"/>
        <v>0</v>
      </c>
      <c r="S25" s="109"/>
    </row>
    <row r="26" spans="1:19" s="10" customFormat="1" hidden="1" x14ac:dyDescent="0.25">
      <c r="A26" s="60" t="str">
        <f t="shared" si="4"/>
        <v/>
      </c>
      <c r="B26" s="112"/>
      <c r="C26" s="109"/>
      <c r="D26" s="109"/>
      <c r="E26" s="110"/>
      <c r="F26" s="110"/>
      <c r="G26" s="111"/>
      <c r="H26" s="182"/>
      <c r="I26" s="178">
        <f t="shared" si="0"/>
        <v>0</v>
      </c>
      <c r="J26" s="184"/>
      <c r="K26" s="184"/>
      <c r="L26" s="184"/>
      <c r="M26" s="184"/>
      <c r="N26" s="61">
        <f t="shared" si="1"/>
        <v>0</v>
      </c>
      <c r="O26" s="184"/>
      <c r="P26" s="185"/>
      <c r="Q26" s="178">
        <f t="shared" si="2"/>
        <v>0</v>
      </c>
      <c r="R26" s="179">
        <f t="shared" si="3"/>
        <v>0</v>
      </c>
      <c r="S26" s="109"/>
    </row>
    <row r="27" spans="1:19" s="10" customFormat="1" hidden="1" x14ac:dyDescent="0.25">
      <c r="A27" s="60" t="str">
        <f t="shared" si="4"/>
        <v/>
      </c>
      <c r="B27" s="112"/>
      <c r="C27" s="109"/>
      <c r="D27" s="109"/>
      <c r="E27" s="110"/>
      <c r="F27" s="110"/>
      <c r="G27" s="111"/>
      <c r="H27" s="182"/>
      <c r="I27" s="178">
        <f t="shared" si="0"/>
        <v>0</v>
      </c>
      <c r="J27" s="184"/>
      <c r="K27" s="184"/>
      <c r="L27" s="184"/>
      <c r="M27" s="184"/>
      <c r="N27" s="61">
        <f t="shared" si="1"/>
        <v>0</v>
      </c>
      <c r="O27" s="184"/>
      <c r="P27" s="185"/>
      <c r="Q27" s="178">
        <f t="shared" si="2"/>
        <v>0</v>
      </c>
      <c r="R27" s="179">
        <f t="shared" si="3"/>
        <v>0</v>
      </c>
      <c r="S27" s="109"/>
    </row>
    <row r="28" spans="1:19" s="10" customFormat="1" hidden="1" x14ac:dyDescent="0.25">
      <c r="A28" s="60" t="str">
        <f t="shared" si="4"/>
        <v/>
      </c>
      <c r="B28" s="112"/>
      <c r="C28" s="109"/>
      <c r="D28" s="109"/>
      <c r="E28" s="110"/>
      <c r="F28" s="110"/>
      <c r="G28" s="111"/>
      <c r="H28" s="182"/>
      <c r="I28" s="178">
        <f t="shared" si="0"/>
        <v>0</v>
      </c>
      <c r="J28" s="184"/>
      <c r="K28" s="184"/>
      <c r="L28" s="184"/>
      <c r="M28" s="184"/>
      <c r="N28" s="61">
        <f t="shared" si="1"/>
        <v>0</v>
      </c>
      <c r="O28" s="184"/>
      <c r="P28" s="185"/>
      <c r="Q28" s="178">
        <f t="shared" si="2"/>
        <v>0</v>
      </c>
      <c r="R28" s="179">
        <f t="shared" si="3"/>
        <v>0</v>
      </c>
      <c r="S28" s="109"/>
    </row>
    <row r="29" spans="1:19" s="10" customFormat="1" hidden="1" x14ac:dyDescent="0.25">
      <c r="A29" s="60" t="str">
        <f t="shared" si="4"/>
        <v/>
      </c>
      <c r="B29" s="112"/>
      <c r="C29" s="109"/>
      <c r="D29" s="109"/>
      <c r="E29" s="110"/>
      <c r="F29" s="110"/>
      <c r="G29" s="111"/>
      <c r="H29" s="182"/>
      <c r="I29" s="178">
        <f t="shared" si="0"/>
        <v>0</v>
      </c>
      <c r="J29" s="184"/>
      <c r="K29" s="184"/>
      <c r="L29" s="184"/>
      <c r="M29" s="184"/>
      <c r="N29" s="61">
        <f t="shared" si="1"/>
        <v>0</v>
      </c>
      <c r="O29" s="184"/>
      <c r="P29" s="185"/>
      <c r="Q29" s="178">
        <f t="shared" si="2"/>
        <v>0</v>
      </c>
      <c r="R29" s="179">
        <f t="shared" si="3"/>
        <v>0</v>
      </c>
      <c r="S29" s="109"/>
    </row>
    <row r="30" spans="1:19" s="10" customFormat="1" hidden="1" x14ac:dyDescent="0.25">
      <c r="A30" s="60" t="str">
        <f t="shared" si="4"/>
        <v/>
      </c>
      <c r="B30" s="112"/>
      <c r="C30" s="109"/>
      <c r="D30" s="109"/>
      <c r="E30" s="110"/>
      <c r="F30" s="110"/>
      <c r="G30" s="111"/>
      <c r="H30" s="182"/>
      <c r="I30" s="178">
        <f t="shared" si="0"/>
        <v>0</v>
      </c>
      <c r="J30" s="184"/>
      <c r="K30" s="184"/>
      <c r="L30" s="184"/>
      <c r="M30" s="184"/>
      <c r="N30" s="61">
        <f t="shared" si="1"/>
        <v>0</v>
      </c>
      <c r="O30" s="184"/>
      <c r="P30" s="185"/>
      <c r="Q30" s="178">
        <f t="shared" si="2"/>
        <v>0</v>
      </c>
      <c r="R30" s="179">
        <f t="shared" si="3"/>
        <v>0</v>
      </c>
      <c r="S30" s="109"/>
    </row>
    <row r="31" spans="1:19" s="10" customFormat="1" hidden="1" x14ac:dyDescent="0.25">
      <c r="A31" s="60" t="str">
        <f t="shared" si="4"/>
        <v/>
      </c>
      <c r="B31" s="112"/>
      <c r="C31" s="109"/>
      <c r="D31" s="109"/>
      <c r="E31" s="110"/>
      <c r="F31" s="110"/>
      <c r="G31" s="111"/>
      <c r="H31" s="182"/>
      <c r="I31" s="178">
        <f t="shared" si="0"/>
        <v>0</v>
      </c>
      <c r="J31" s="184"/>
      <c r="K31" s="184"/>
      <c r="L31" s="184"/>
      <c r="M31" s="184"/>
      <c r="N31" s="61">
        <f t="shared" si="1"/>
        <v>0</v>
      </c>
      <c r="O31" s="184"/>
      <c r="P31" s="185"/>
      <c r="Q31" s="178">
        <f t="shared" si="2"/>
        <v>0</v>
      </c>
      <c r="R31" s="179">
        <f t="shared" si="3"/>
        <v>0</v>
      </c>
      <c r="S31" s="109"/>
    </row>
    <row r="32" spans="1:19" s="10" customFormat="1" hidden="1" x14ac:dyDescent="0.25">
      <c r="A32" s="60" t="str">
        <f t="shared" si="4"/>
        <v/>
      </c>
      <c r="B32" s="112"/>
      <c r="C32" s="109"/>
      <c r="D32" s="109"/>
      <c r="E32" s="110"/>
      <c r="F32" s="110"/>
      <c r="G32" s="111"/>
      <c r="H32" s="182"/>
      <c r="I32" s="178">
        <f t="shared" si="0"/>
        <v>0</v>
      </c>
      <c r="J32" s="184"/>
      <c r="K32" s="184"/>
      <c r="L32" s="184"/>
      <c r="M32" s="184"/>
      <c r="N32" s="61">
        <f t="shared" si="1"/>
        <v>0</v>
      </c>
      <c r="O32" s="184"/>
      <c r="P32" s="185"/>
      <c r="Q32" s="178">
        <f t="shared" si="2"/>
        <v>0</v>
      </c>
      <c r="R32" s="179">
        <f t="shared" si="3"/>
        <v>0</v>
      </c>
      <c r="S32" s="109"/>
    </row>
    <row r="33" spans="1:19" s="10" customFormat="1" hidden="1" x14ac:dyDescent="0.25">
      <c r="A33" s="60" t="str">
        <f t="shared" si="4"/>
        <v/>
      </c>
      <c r="B33" s="112"/>
      <c r="C33" s="109"/>
      <c r="D33" s="109"/>
      <c r="E33" s="110"/>
      <c r="F33" s="110"/>
      <c r="G33" s="111"/>
      <c r="H33" s="182"/>
      <c r="I33" s="178">
        <f t="shared" si="0"/>
        <v>0</v>
      </c>
      <c r="J33" s="184"/>
      <c r="K33" s="184"/>
      <c r="L33" s="184"/>
      <c r="M33" s="184"/>
      <c r="N33" s="61">
        <f t="shared" si="1"/>
        <v>0</v>
      </c>
      <c r="O33" s="184"/>
      <c r="P33" s="185"/>
      <c r="Q33" s="178">
        <f t="shared" si="2"/>
        <v>0</v>
      </c>
      <c r="R33" s="179">
        <f t="shared" si="3"/>
        <v>0</v>
      </c>
      <c r="S33" s="109"/>
    </row>
    <row r="34" spans="1:19" s="10" customFormat="1" hidden="1" x14ac:dyDescent="0.25">
      <c r="A34" s="60" t="str">
        <f t="shared" si="4"/>
        <v/>
      </c>
      <c r="B34" s="112"/>
      <c r="C34" s="109"/>
      <c r="D34" s="109"/>
      <c r="E34" s="110"/>
      <c r="F34" s="110"/>
      <c r="G34" s="111"/>
      <c r="H34" s="182"/>
      <c r="I34" s="178">
        <f t="shared" si="0"/>
        <v>0</v>
      </c>
      <c r="J34" s="184"/>
      <c r="K34" s="184"/>
      <c r="L34" s="184"/>
      <c r="M34" s="184"/>
      <c r="N34" s="61">
        <f t="shared" si="1"/>
        <v>0</v>
      </c>
      <c r="O34" s="184"/>
      <c r="P34" s="185"/>
      <c r="Q34" s="178">
        <f t="shared" si="2"/>
        <v>0</v>
      </c>
      <c r="R34" s="179">
        <f t="shared" si="3"/>
        <v>0</v>
      </c>
      <c r="S34" s="109"/>
    </row>
    <row r="35" spans="1:19" s="10" customFormat="1" hidden="1" x14ac:dyDescent="0.25">
      <c r="A35" s="60" t="str">
        <f t="shared" si="4"/>
        <v/>
      </c>
      <c r="B35" s="112"/>
      <c r="C35" s="109"/>
      <c r="D35" s="109"/>
      <c r="E35" s="110"/>
      <c r="F35" s="110"/>
      <c r="G35" s="111"/>
      <c r="H35" s="182"/>
      <c r="I35" s="178">
        <f t="shared" si="0"/>
        <v>0</v>
      </c>
      <c r="J35" s="184"/>
      <c r="K35" s="184"/>
      <c r="L35" s="184"/>
      <c r="M35" s="184"/>
      <c r="N35" s="61">
        <f t="shared" si="1"/>
        <v>0</v>
      </c>
      <c r="O35" s="184"/>
      <c r="P35" s="185"/>
      <c r="Q35" s="178">
        <f t="shared" si="2"/>
        <v>0</v>
      </c>
      <c r="R35" s="179">
        <f t="shared" si="3"/>
        <v>0</v>
      </c>
      <c r="S35" s="109"/>
    </row>
    <row r="36" spans="1:19" s="10" customFormat="1" hidden="1" x14ac:dyDescent="0.25">
      <c r="A36" s="60" t="str">
        <f t="shared" si="4"/>
        <v/>
      </c>
      <c r="B36" s="112"/>
      <c r="C36" s="109"/>
      <c r="D36" s="109"/>
      <c r="E36" s="110"/>
      <c r="F36" s="110"/>
      <c r="G36" s="111"/>
      <c r="H36" s="182"/>
      <c r="I36" s="178">
        <f t="shared" si="0"/>
        <v>0</v>
      </c>
      <c r="J36" s="184"/>
      <c r="K36" s="184"/>
      <c r="L36" s="184"/>
      <c r="M36" s="184"/>
      <c r="N36" s="61">
        <f t="shared" si="1"/>
        <v>0</v>
      </c>
      <c r="O36" s="184"/>
      <c r="P36" s="185"/>
      <c r="Q36" s="178">
        <f t="shared" si="2"/>
        <v>0</v>
      </c>
      <c r="R36" s="179">
        <f t="shared" si="3"/>
        <v>0</v>
      </c>
      <c r="S36" s="109"/>
    </row>
    <row r="37" spans="1:19" s="10" customFormat="1" hidden="1" x14ac:dyDescent="0.25">
      <c r="A37" s="60" t="str">
        <f t="shared" si="4"/>
        <v/>
      </c>
      <c r="B37" s="112"/>
      <c r="C37" s="109"/>
      <c r="D37" s="109"/>
      <c r="E37" s="110"/>
      <c r="F37" s="110"/>
      <c r="G37" s="111"/>
      <c r="H37" s="182"/>
      <c r="I37" s="178">
        <f t="shared" si="0"/>
        <v>0</v>
      </c>
      <c r="J37" s="184"/>
      <c r="K37" s="184"/>
      <c r="L37" s="184"/>
      <c r="M37" s="184"/>
      <c r="N37" s="61">
        <f t="shared" si="1"/>
        <v>0</v>
      </c>
      <c r="O37" s="184"/>
      <c r="P37" s="185"/>
      <c r="Q37" s="178">
        <f t="shared" si="2"/>
        <v>0</v>
      </c>
      <c r="R37" s="179">
        <f t="shared" si="3"/>
        <v>0</v>
      </c>
      <c r="S37" s="109"/>
    </row>
    <row r="38" spans="1:19" s="10" customFormat="1" hidden="1" x14ac:dyDescent="0.25">
      <c r="A38" s="60" t="str">
        <f t="shared" si="4"/>
        <v/>
      </c>
      <c r="B38" s="112"/>
      <c r="C38" s="109"/>
      <c r="D38" s="109"/>
      <c r="E38" s="110"/>
      <c r="F38" s="110"/>
      <c r="G38" s="111"/>
      <c r="H38" s="182"/>
      <c r="I38" s="178">
        <f t="shared" si="0"/>
        <v>0</v>
      </c>
      <c r="J38" s="184"/>
      <c r="K38" s="184"/>
      <c r="L38" s="184"/>
      <c r="M38" s="184"/>
      <c r="N38" s="61">
        <f t="shared" si="1"/>
        <v>0</v>
      </c>
      <c r="O38" s="184"/>
      <c r="P38" s="185"/>
      <c r="Q38" s="178">
        <f t="shared" si="2"/>
        <v>0</v>
      </c>
      <c r="R38" s="179">
        <f t="shared" si="3"/>
        <v>0</v>
      </c>
      <c r="S38" s="109"/>
    </row>
    <row r="39" spans="1:19" s="10" customFormat="1" hidden="1" x14ac:dyDescent="0.25">
      <c r="A39" s="60" t="str">
        <f t="shared" si="4"/>
        <v/>
      </c>
      <c r="B39" s="112"/>
      <c r="C39" s="109"/>
      <c r="D39" s="109"/>
      <c r="E39" s="110"/>
      <c r="F39" s="110"/>
      <c r="G39" s="111"/>
      <c r="H39" s="182"/>
      <c r="I39" s="178">
        <f t="shared" si="0"/>
        <v>0</v>
      </c>
      <c r="J39" s="184"/>
      <c r="K39" s="184"/>
      <c r="L39" s="184"/>
      <c r="M39" s="184"/>
      <c r="N39" s="61">
        <f t="shared" si="1"/>
        <v>0</v>
      </c>
      <c r="O39" s="184"/>
      <c r="P39" s="185"/>
      <c r="Q39" s="178">
        <f t="shared" si="2"/>
        <v>0</v>
      </c>
      <c r="R39" s="179">
        <f t="shared" si="3"/>
        <v>0</v>
      </c>
      <c r="S39" s="109"/>
    </row>
    <row r="40" spans="1:19" s="10" customFormat="1" hidden="1" x14ac:dyDescent="0.25">
      <c r="A40" s="60" t="str">
        <f t="shared" si="4"/>
        <v/>
      </c>
      <c r="B40" s="112"/>
      <c r="C40" s="109"/>
      <c r="D40" s="109"/>
      <c r="E40" s="110"/>
      <c r="F40" s="110"/>
      <c r="G40" s="111"/>
      <c r="H40" s="182"/>
      <c r="I40" s="178">
        <f t="shared" si="0"/>
        <v>0</v>
      </c>
      <c r="J40" s="184"/>
      <c r="K40" s="184"/>
      <c r="L40" s="184"/>
      <c r="M40" s="184"/>
      <c r="N40" s="61">
        <f t="shared" si="1"/>
        <v>0</v>
      </c>
      <c r="O40" s="184"/>
      <c r="P40" s="185"/>
      <c r="Q40" s="178">
        <f t="shared" si="2"/>
        <v>0</v>
      </c>
      <c r="R40" s="179">
        <f t="shared" si="3"/>
        <v>0</v>
      </c>
      <c r="S40" s="109"/>
    </row>
    <row r="41" spans="1:19" s="10" customFormat="1" hidden="1" x14ac:dyDescent="0.25">
      <c r="A41" s="60" t="str">
        <f t="shared" si="4"/>
        <v/>
      </c>
      <c r="B41" s="112"/>
      <c r="C41" s="109"/>
      <c r="D41" s="109"/>
      <c r="E41" s="110"/>
      <c r="F41" s="110"/>
      <c r="G41" s="111"/>
      <c r="H41" s="182"/>
      <c r="I41" s="178">
        <f t="shared" si="0"/>
        <v>0</v>
      </c>
      <c r="J41" s="184"/>
      <c r="K41" s="184"/>
      <c r="L41" s="184"/>
      <c r="M41" s="184"/>
      <c r="N41" s="61">
        <f t="shared" si="1"/>
        <v>0</v>
      </c>
      <c r="O41" s="184"/>
      <c r="P41" s="185"/>
      <c r="Q41" s="178">
        <f t="shared" si="2"/>
        <v>0</v>
      </c>
      <c r="R41" s="179">
        <f t="shared" si="3"/>
        <v>0</v>
      </c>
      <c r="S41" s="109"/>
    </row>
    <row r="42" spans="1:19" s="10" customFormat="1" hidden="1" x14ac:dyDescent="0.25">
      <c r="A42" s="60" t="str">
        <f t="shared" si="4"/>
        <v/>
      </c>
      <c r="B42" s="112"/>
      <c r="C42" s="109"/>
      <c r="D42" s="109"/>
      <c r="E42" s="110"/>
      <c r="F42" s="110"/>
      <c r="G42" s="111"/>
      <c r="H42" s="182"/>
      <c r="I42" s="178">
        <f t="shared" si="0"/>
        <v>0</v>
      </c>
      <c r="J42" s="184"/>
      <c r="K42" s="184"/>
      <c r="L42" s="184"/>
      <c r="M42" s="184"/>
      <c r="N42" s="61">
        <f t="shared" si="1"/>
        <v>0</v>
      </c>
      <c r="O42" s="184"/>
      <c r="P42" s="185"/>
      <c r="Q42" s="178">
        <f t="shared" si="2"/>
        <v>0</v>
      </c>
      <c r="R42" s="179">
        <f t="shared" si="3"/>
        <v>0</v>
      </c>
      <c r="S42" s="109"/>
    </row>
    <row r="43" spans="1:19" s="10" customFormat="1" hidden="1" x14ac:dyDescent="0.25">
      <c r="A43" s="60" t="str">
        <f t="shared" si="4"/>
        <v/>
      </c>
      <c r="B43" s="112"/>
      <c r="C43" s="109"/>
      <c r="D43" s="109"/>
      <c r="E43" s="110"/>
      <c r="F43" s="110"/>
      <c r="G43" s="111"/>
      <c r="H43" s="182"/>
      <c r="I43" s="178">
        <f t="shared" si="0"/>
        <v>0</v>
      </c>
      <c r="J43" s="184"/>
      <c r="K43" s="184"/>
      <c r="L43" s="184"/>
      <c r="M43" s="184"/>
      <c r="N43" s="61">
        <f t="shared" si="1"/>
        <v>0</v>
      </c>
      <c r="O43" s="184"/>
      <c r="P43" s="185"/>
      <c r="Q43" s="178">
        <f t="shared" si="2"/>
        <v>0</v>
      </c>
      <c r="R43" s="179">
        <f t="shared" si="3"/>
        <v>0</v>
      </c>
      <c r="S43" s="109"/>
    </row>
    <row r="44" spans="1:19" s="10" customFormat="1" hidden="1" x14ac:dyDescent="0.25">
      <c r="A44" s="60" t="str">
        <f t="shared" si="4"/>
        <v/>
      </c>
      <c r="B44" s="112"/>
      <c r="C44" s="109"/>
      <c r="D44" s="109"/>
      <c r="E44" s="110"/>
      <c r="F44" s="110"/>
      <c r="G44" s="111"/>
      <c r="H44" s="182"/>
      <c r="I44" s="178">
        <f t="shared" si="0"/>
        <v>0</v>
      </c>
      <c r="J44" s="184"/>
      <c r="K44" s="184"/>
      <c r="L44" s="184"/>
      <c r="M44" s="184"/>
      <c r="N44" s="61">
        <f t="shared" ref="N44:N75" si="5">M44+L44+K44+J44</f>
        <v>0</v>
      </c>
      <c r="O44" s="184"/>
      <c r="P44" s="185"/>
      <c r="Q44" s="178">
        <f t="shared" si="2"/>
        <v>0</v>
      </c>
      <c r="R44" s="179">
        <f t="shared" si="3"/>
        <v>0</v>
      </c>
      <c r="S44" s="109"/>
    </row>
    <row r="45" spans="1:19" s="10" customFormat="1" hidden="1" x14ac:dyDescent="0.25">
      <c r="A45" s="60" t="str">
        <f t="shared" si="4"/>
        <v/>
      </c>
      <c r="B45" s="112"/>
      <c r="C45" s="109"/>
      <c r="D45" s="109"/>
      <c r="E45" s="110"/>
      <c r="F45" s="110"/>
      <c r="G45" s="111"/>
      <c r="H45" s="182"/>
      <c r="I45" s="178">
        <f t="shared" si="0"/>
        <v>0</v>
      </c>
      <c r="J45" s="184"/>
      <c r="K45" s="184"/>
      <c r="L45" s="184"/>
      <c r="M45" s="184"/>
      <c r="N45" s="61">
        <f t="shared" si="5"/>
        <v>0</v>
      </c>
      <c r="O45" s="184"/>
      <c r="P45" s="185"/>
      <c r="Q45" s="178">
        <f t="shared" si="2"/>
        <v>0</v>
      </c>
      <c r="R45" s="179">
        <f t="shared" si="3"/>
        <v>0</v>
      </c>
      <c r="S45" s="109"/>
    </row>
    <row r="46" spans="1:19" s="10" customFormat="1" hidden="1" x14ac:dyDescent="0.25">
      <c r="A46" s="60" t="str">
        <f t="shared" si="4"/>
        <v/>
      </c>
      <c r="B46" s="112"/>
      <c r="C46" s="109"/>
      <c r="D46" s="109"/>
      <c r="E46" s="110"/>
      <c r="F46" s="110"/>
      <c r="G46" s="111"/>
      <c r="H46" s="182"/>
      <c r="I46" s="178">
        <f t="shared" si="0"/>
        <v>0</v>
      </c>
      <c r="J46" s="184"/>
      <c r="K46" s="184"/>
      <c r="L46" s="184"/>
      <c r="M46" s="184"/>
      <c r="N46" s="61">
        <f t="shared" si="5"/>
        <v>0</v>
      </c>
      <c r="O46" s="184"/>
      <c r="P46" s="185"/>
      <c r="Q46" s="178">
        <f t="shared" si="2"/>
        <v>0</v>
      </c>
      <c r="R46" s="179">
        <f t="shared" si="3"/>
        <v>0</v>
      </c>
      <c r="S46" s="109"/>
    </row>
    <row r="47" spans="1:19" s="10" customFormat="1" hidden="1" x14ac:dyDescent="0.25">
      <c r="A47" s="60" t="str">
        <f t="shared" si="4"/>
        <v/>
      </c>
      <c r="B47" s="112"/>
      <c r="C47" s="109"/>
      <c r="D47" s="109"/>
      <c r="E47" s="110"/>
      <c r="F47" s="110"/>
      <c r="G47" s="111"/>
      <c r="H47" s="182"/>
      <c r="I47" s="178">
        <f t="shared" si="0"/>
        <v>0</v>
      </c>
      <c r="J47" s="184"/>
      <c r="K47" s="184"/>
      <c r="L47" s="184"/>
      <c r="M47" s="184"/>
      <c r="N47" s="61">
        <f t="shared" si="5"/>
        <v>0</v>
      </c>
      <c r="O47" s="184"/>
      <c r="P47" s="185"/>
      <c r="Q47" s="178">
        <f t="shared" si="2"/>
        <v>0</v>
      </c>
      <c r="R47" s="179">
        <f t="shared" si="3"/>
        <v>0</v>
      </c>
      <c r="S47" s="109"/>
    </row>
    <row r="48" spans="1:19" s="10" customFormat="1" hidden="1" x14ac:dyDescent="0.25">
      <c r="A48" s="60" t="str">
        <f t="shared" si="4"/>
        <v/>
      </c>
      <c r="B48" s="112"/>
      <c r="C48" s="109"/>
      <c r="D48" s="109"/>
      <c r="E48" s="110"/>
      <c r="F48" s="110"/>
      <c r="G48" s="111"/>
      <c r="H48" s="182"/>
      <c r="I48" s="178">
        <f t="shared" si="0"/>
        <v>0</v>
      </c>
      <c r="J48" s="184"/>
      <c r="K48" s="184"/>
      <c r="L48" s="184"/>
      <c r="M48" s="184"/>
      <c r="N48" s="61">
        <f t="shared" si="5"/>
        <v>0</v>
      </c>
      <c r="O48" s="184"/>
      <c r="P48" s="185"/>
      <c r="Q48" s="178">
        <f t="shared" si="2"/>
        <v>0</v>
      </c>
      <c r="R48" s="179">
        <f t="shared" si="3"/>
        <v>0</v>
      </c>
      <c r="S48" s="109"/>
    </row>
    <row r="49" spans="1:19" s="10" customFormat="1" hidden="1" x14ac:dyDescent="0.25">
      <c r="A49" s="60" t="str">
        <f t="shared" si="4"/>
        <v/>
      </c>
      <c r="B49" s="112"/>
      <c r="C49" s="109"/>
      <c r="D49" s="109"/>
      <c r="E49" s="110"/>
      <c r="F49" s="110"/>
      <c r="G49" s="111"/>
      <c r="H49" s="182"/>
      <c r="I49" s="178">
        <f t="shared" si="0"/>
        <v>0</v>
      </c>
      <c r="J49" s="184"/>
      <c r="K49" s="184"/>
      <c r="L49" s="184"/>
      <c r="M49" s="184"/>
      <c r="N49" s="61">
        <f t="shared" si="5"/>
        <v>0</v>
      </c>
      <c r="O49" s="184"/>
      <c r="P49" s="185"/>
      <c r="Q49" s="178">
        <f t="shared" si="2"/>
        <v>0</v>
      </c>
      <c r="R49" s="179">
        <f t="shared" si="3"/>
        <v>0</v>
      </c>
      <c r="S49" s="109"/>
    </row>
    <row r="50" spans="1:19" s="10" customFormat="1" hidden="1" x14ac:dyDescent="0.25">
      <c r="A50" s="60" t="str">
        <f t="shared" si="4"/>
        <v/>
      </c>
      <c r="B50" s="112"/>
      <c r="C50" s="109"/>
      <c r="D50" s="109"/>
      <c r="E50" s="110"/>
      <c r="F50" s="110"/>
      <c r="G50" s="111"/>
      <c r="H50" s="182"/>
      <c r="I50" s="178">
        <f t="shared" si="0"/>
        <v>0</v>
      </c>
      <c r="J50" s="184"/>
      <c r="K50" s="184"/>
      <c r="L50" s="184"/>
      <c r="M50" s="184"/>
      <c r="N50" s="61">
        <f t="shared" si="5"/>
        <v>0</v>
      </c>
      <c r="O50" s="184"/>
      <c r="P50" s="185"/>
      <c r="Q50" s="178">
        <f t="shared" si="2"/>
        <v>0</v>
      </c>
      <c r="R50" s="179">
        <f t="shared" si="3"/>
        <v>0</v>
      </c>
      <c r="S50" s="109"/>
    </row>
    <row r="51" spans="1:19" s="10" customFormat="1" hidden="1" x14ac:dyDescent="0.25">
      <c r="A51" s="60" t="str">
        <f t="shared" si="4"/>
        <v/>
      </c>
      <c r="B51" s="112"/>
      <c r="C51" s="109"/>
      <c r="D51" s="109"/>
      <c r="E51" s="110"/>
      <c r="F51" s="110"/>
      <c r="G51" s="111"/>
      <c r="H51" s="182"/>
      <c r="I51" s="178">
        <f t="shared" si="0"/>
        <v>0</v>
      </c>
      <c r="J51" s="184"/>
      <c r="K51" s="184"/>
      <c r="L51" s="184"/>
      <c r="M51" s="184"/>
      <c r="N51" s="61">
        <f t="shared" si="5"/>
        <v>0</v>
      </c>
      <c r="O51" s="184"/>
      <c r="P51" s="185"/>
      <c r="Q51" s="178">
        <f t="shared" si="2"/>
        <v>0</v>
      </c>
      <c r="R51" s="179">
        <f t="shared" si="3"/>
        <v>0</v>
      </c>
      <c r="S51" s="109"/>
    </row>
    <row r="52" spans="1:19" s="10" customFormat="1" hidden="1" x14ac:dyDescent="0.25">
      <c r="A52" s="60" t="str">
        <f t="shared" si="4"/>
        <v/>
      </c>
      <c r="B52" s="112"/>
      <c r="C52" s="109"/>
      <c r="D52" s="109"/>
      <c r="E52" s="110"/>
      <c r="F52" s="110"/>
      <c r="G52" s="111"/>
      <c r="H52" s="182"/>
      <c r="I52" s="178">
        <f t="shared" si="0"/>
        <v>0</v>
      </c>
      <c r="J52" s="184"/>
      <c r="K52" s="184"/>
      <c r="L52" s="184"/>
      <c r="M52" s="184"/>
      <c r="N52" s="61">
        <f t="shared" si="5"/>
        <v>0</v>
      </c>
      <c r="O52" s="184"/>
      <c r="P52" s="185"/>
      <c r="Q52" s="178">
        <f t="shared" si="2"/>
        <v>0</v>
      </c>
      <c r="R52" s="179">
        <f t="shared" si="3"/>
        <v>0</v>
      </c>
      <c r="S52" s="109"/>
    </row>
    <row r="53" spans="1:19" s="10" customFormat="1" hidden="1" x14ac:dyDescent="0.25">
      <c r="A53" s="60" t="str">
        <f t="shared" si="4"/>
        <v/>
      </c>
      <c r="B53" s="112"/>
      <c r="C53" s="109"/>
      <c r="D53" s="109"/>
      <c r="E53" s="110"/>
      <c r="F53" s="110"/>
      <c r="G53" s="111"/>
      <c r="H53" s="182"/>
      <c r="I53" s="178">
        <f t="shared" si="0"/>
        <v>0</v>
      </c>
      <c r="J53" s="184"/>
      <c r="K53" s="184"/>
      <c r="L53" s="184"/>
      <c r="M53" s="184"/>
      <c r="N53" s="61">
        <f t="shared" si="5"/>
        <v>0</v>
      </c>
      <c r="O53" s="184"/>
      <c r="P53" s="185"/>
      <c r="Q53" s="178">
        <f t="shared" si="2"/>
        <v>0</v>
      </c>
      <c r="R53" s="179">
        <f t="shared" si="3"/>
        <v>0</v>
      </c>
      <c r="S53" s="109"/>
    </row>
    <row r="54" spans="1:19" s="10" customFormat="1" hidden="1" x14ac:dyDescent="0.25">
      <c r="A54" s="60" t="str">
        <f t="shared" si="4"/>
        <v/>
      </c>
      <c r="B54" s="112"/>
      <c r="C54" s="109"/>
      <c r="D54" s="109"/>
      <c r="E54" s="110"/>
      <c r="F54" s="110"/>
      <c r="G54" s="111"/>
      <c r="H54" s="182"/>
      <c r="I54" s="178">
        <f t="shared" si="0"/>
        <v>0</v>
      </c>
      <c r="J54" s="184"/>
      <c r="K54" s="184"/>
      <c r="L54" s="184"/>
      <c r="M54" s="184"/>
      <c r="N54" s="61">
        <f t="shared" si="5"/>
        <v>0</v>
      </c>
      <c r="O54" s="184"/>
      <c r="P54" s="185"/>
      <c r="Q54" s="178">
        <f t="shared" si="2"/>
        <v>0</v>
      </c>
      <c r="R54" s="179">
        <f t="shared" si="3"/>
        <v>0</v>
      </c>
      <c r="S54" s="109"/>
    </row>
    <row r="55" spans="1:19" s="10" customFormat="1" hidden="1" x14ac:dyDescent="0.25">
      <c r="A55" s="60" t="str">
        <f t="shared" si="4"/>
        <v/>
      </c>
      <c r="B55" s="112"/>
      <c r="C55" s="109"/>
      <c r="D55" s="109"/>
      <c r="E55" s="110"/>
      <c r="F55" s="110"/>
      <c r="G55" s="111"/>
      <c r="H55" s="182"/>
      <c r="I55" s="178">
        <f t="shared" si="0"/>
        <v>0</v>
      </c>
      <c r="J55" s="184"/>
      <c r="K55" s="184"/>
      <c r="L55" s="184"/>
      <c r="M55" s="184"/>
      <c r="N55" s="61">
        <f t="shared" si="5"/>
        <v>0</v>
      </c>
      <c r="O55" s="184"/>
      <c r="P55" s="185"/>
      <c r="Q55" s="178">
        <f t="shared" si="2"/>
        <v>0</v>
      </c>
      <c r="R55" s="179">
        <f t="shared" si="3"/>
        <v>0</v>
      </c>
      <c r="S55" s="109"/>
    </row>
    <row r="56" spans="1:19" s="10" customFormat="1" hidden="1" x14ac:dyDescent="0.25">
      <c r="A56" s="60" t="str">
        <f t="shared" si="4"/>
        <v/>
      </c>
      <c r="B56" s="112"/>
      <c r="C56" s="109"/>
      <c r="D56" s="109"/>
      <c r="E56" s="110"/>
      <c r="F56" s="110"/>
      <c r="G56" s="111"/>
      <c r="H56" s="182"/>
      <c r="I56" s="178">
        <f t="shared" si="0"/>
        <v>0</v>
      </c>
      <c r="J56" s="184"/>
      <c r="K56" s="184"/>
      <c r="L56" s="184"/>
      <c r="M56" s="184"/>
      <c r="N56" s="61">
        <f t="shared" si="5"/>
        <v>0</v>
      </c>
      <c r="O56" s="184"/>
      <c r="P56" s="185"/>
      <c r="Q56" s="178">
        <f t="shared" si="2"/>
        <v>0</v>
      </c>
      <c r="R56" s="179">
        <f t="shared" si="3"/>
        <v>0</v>
      </c>
      <c r="S56" s="109"/>
    </row>
    <row r="57" spans="1:19" s="10" customFormat="1" hidden="1" x14ac:dyDescent="0.25">
      <c r="A57" s="60" t="str">
        <f t="shared" si="4"/>
        <v/>
      </c>
      <c r="B57" s="112"/>
      <c r="C57" s="109"/>
      <c r="D57" s="109"/>
      <c r="E57" s="110"/>
      <c r="F57" s="110"/>
      <c r="G57" s="111"/>
      <c r="H57" s="182"/>
      <c r="I57" s="178">
        <f t="shared" si="0"/>
        <v>0</v>
      </c>
      <c r="J57" s="184"/>
      <c r="K57" s="184"/>
      <c r="L57" s="184"/>
      <c r="M57" s="184"/>
      <c r="N57" s="61">
        <f t="shared" si="5"/>
        <v>0</v>
      </c>
      <c r="O57" s="184"/>
      <c r="P57" s="185"/>
      <c r="Q57" s="178">
        <f t="shared" si="2"/>
        <v>0</v>
      </c>
      <c r="R57" s="179">
        <f t="shared" si="3"/>
        <v>0</v>
      </c>
      <c r="S57" s="109"/>
    </row>
    <row r="58" spans="1:19" s="10" customFormat="1" hidden="1" x14ac:dyDescent="0.25">
      <c r="A58" s="60" t="str">
        <f t="shared" si="4"/>
        <v/>
      </c>
      <c r="B58" s="112"/>
      <c r="C58" s="109"/>
      <c r="D58" s="109"/>
      <c r="E58" s="110"/>
      <c r="F58" s="110"/>
      <c r="G58" s="111"/>
      <c r="H58" s="182"/>
      <c r="I58" s="178">
        <f t="shared" si="0"/>
        <v>0</v>
      </c>
      <c r="J58" s="184"/>
      <c r="K58" s="184"/>
      <c r="L58" s="184"/>
      <c r="M58" s="184"/>
      <c r="N58" s="61">
        <f t="shared" si="5"/>
        <v>0</v>
      </c>
      <c r="O58" s="184"/>
      <c r="P58" s="185"/>
      <c r="Q58" s="178">
        <f t="shared" si="2"/>
        <v>0</v>
      </c>
      <c r="R58" s="179">
        <f t="shared" si="3"/>
        <v>0</v>
      </c>
      <c r="S58" s="109"/>
    </row>
    <row r="59" spans="1:19" s="10" customFormat="1" hidden="1" x14ac:dyDescent="0.25">
      <c r="A59" s="60" t="str">
        <f t="shared" si="4"/>
        <v/>
      </c>
      <c r="B59" s="112"/>
      <c r="C59" s="109"/>
      <c r="D59" s="109"/>
      <c r="E59" s="110"/>
      <c r="F59" s="110"/>
      <c r="G59" s="111"/>
      <c r="H59" s="182"/>
      <c r="I59" s="178">
        <f t="shared" si="0"/>
        <v>0</v>
      </c>
      <c r="J59" s="184"/>
      <c r="K59" s="184"/>
      <c r="L59" s="184"/>
      <c r="M59" s="184"/>
      <c r="N59" s="61">
        <f t="shared" si="5"/>
        <v>0</v>
      </c>
      <c r="O59" s="184"/>
      <c r="P59" s="185"/>
      <c r="Q59" s="178">
        <f t="shared" si="2"/>
        <v>0</v>
      </c>
      <c r="R59" s="179">
        <f t="shared" si="3"/>
        <v>0</v>
      </c>
      <c r="S59" s="109"/>
    </row>
    <row r="60" spans="1:19" s="10" customFormat="1" hidden="1" x14ac:dyDescent="0.25">
      <c r="A60" s="60" t="str">
        <f t="shared" si="4"/>
        <v/>
      </c>
      <c r="B60" s="112"/>
      <c r="C60" s="109"/>
      <c r="D60" s="109"/>
      <c r="E60" s="110"/>
      <c r="F60" s="110"/>
      <c r="G60" s="111"/>
      <c r="H60" s="182"/>
      <c r="I60" s="178">
        <f t="shared" si="0"/>
        <v>0</v>
      </c>
      <c r="J60" s="184"/>
      <c r="K60" s="184"/>
      <c r="L60" s="184"/>
      <c r="M60" s="184"/>
      <c r="N60" s="61">
        <f t="shared" si="5"/>
        <v>0</v>
      </c>
      <c r="O60" s="184"/>
      <c r="P60" s="185"/>
      <c r="Q60" s="178">
        <f t="shared" si="2"/>
        <v>0</v>
      </c>
      <c r="R60" s="179">
        <f t="shared" si="3"/>
        <v>0</v>
      </c>
      <c r="S60" s="109"/>
    </row>
    <row r="61" spans="1:19" s="10" customFormat="1" hidden="1" x14ac:dyDescent="0.25">
      <c r="A61" s="60" t="str">
        <f t="shared" si="4"/>
        <v/>
      </c>
      <c r="B61" s="112"/>
      <c r="C61" s="109"/>
      <c r="D61" s="109"/>
      <c r="E61" s="110"/>
      <c r="F61" s="110"/>
      <c r="G61" s="111"/>
      <c r="H61" s="182"/>
      <c r="I61" s="178">
        <f t="shared" si="0"/>
        <v>0</v>
      </c>
      <c r="J61" s="184"/>
      <c r="K61" s="184"/>
      <c r="L61" s="184"/>
      <c r="M61" s="184"/>
      <c r="N61" s="61">
        <f t="shared" si="5"/>
        <v>0</v>
      </c>
      <c r="O61" s="184"/>
      <c r="P61" s="185"/>
      <c r="Q61" s="178">
        <f t="shared" si="2"/>
        <v>0</v>
      </c>
      <c r="R61" s="179">
        <f t="shared" si="3"/>
        <v>0</v>
      </c>
      <c r="S61" s="109"/>
    </row>
    <row r="62" spans="1:19" s="10" customFormat="1" hidden="1" x14ac:dyDescent="0.25">
      <c r="A62" s="60" t="str">
        <f t="shared" si="4"/>
        <v/>
      </c>
      <c r="B62" s="112"/>
      <c r="C62" s="109"/>
      <c r="D62" s="109"/>
      <c r="E62" s="110"/>
      <c r="F62" s="110"/>
      <c r="G62" s="111"/>
      <c r="H62" s="182"/>
      <c r="I62" s="178">
        <f t="shared" si="0"/>
        <v>0</v>
      </c>
      <c r="J62" s="184"/>
      <c r="K62" s="184"/>
      <c r="L62" s="184"/>
      <c r="M62" s="184"/>
      <c r="N62" s="61">
        <f t="shared" si="5"/>
        <v>0</v>
      </c>
      <c r="O62" s="184"/>
      <c r="P62" s="185"/>
      <c r="Q62" s="178">
        <f t="shared" si="2"/>
        <v>0</v>
      </c>
      <c r="R62" s="179">
        <f t="shared" si="3"/>
        <v>0</v>
      </c>
      <c r="S62" s="109"/>
    </row>
    <row r="63" spans="1:19" s="10" customFormat="1" hidden="1" x14ac:dyDescent="0.25">
      <c r="A63" s="60" t="str">
        <f t="shared" si="4"/>
        <v/>
      </c>
      <c r="B63" s="112"/>
      <c r="C63" s="109"/>
      <c r="D63" s="109"/>
      <c r="E63" s="110"/>
      <c r="F63" s="110"/>
      <c r="G63" s="111"/>
      <c r="H63" s="182"/>
      <c r="I63" s="178">
        <f t="shared" si="0"/>
        <v>0</v>
      </c>
      <c r="J63" s="184"/>
      <c r="K63" s="184"/>
      <c r="L63" s="184"/>
      <c r="M63" s="184"/>
      <c r="N63" s="61">
        <f t="shared" si="5"/>
        <v>0</v>
      </c>
      <c r="O63" s="184"/>
      <c r="P63" s="185"/>
      <c r="Q63" s="178">
        <f t="shared" si="2"/>
        <v>0</v>
      </c>
      <c r="R63" s="179">
        <f t="shared" si="3"/>
        <v>0</v>
      </c>
      <c r="S63" s="109"/>
    </row>
    <row r="64" spans="1:19" s="10" customFormat="1" hidden="1" x14ac:dyDescent="0.25">
      <c r="A64" s="60" t="str">
        <f t="shared" si="4"/>
        <v/>
      </c>
      <c r="B64" s="112"/>
      <c r="C64" s="109"/>
      <c r="D64" s="109"/>
      <c r="E64" s="110"/>
      <c r="F64" s="110"/>
      <c r="G64" s="111"/>
      <c r="H64" s="182"/>
      <c r="I64" s="178">
        <f t="shared" si="0"/>
        <v>0</v>
      </c>
      <c r="J64" s="184"/>
      <c r="K64" s="184"/>
      <c r="L64" s="184"/>
      <c r="M64" s="184"/>
      <c r="N64" s="61">
        <f t="shared" si="5"/>
        <v>0</v>
      </c>
      <c r="O64" s="184"/>
      <c r="P64" s="185"/>
      <c r="Q64" s="178">
        <f t="shared" si="2"/>
        <v>0</v>
      </c>
      <c r="R64" s="179">
        <f t="shared" si="3"/>
        <v>0</v>
      </c>
      <c r="S64" s="109"/>
    </row>
    <row r="65" spans="1:19" s="10" customFormat="1" hidden="1" x14ac:dyDescent="0.25">
      <c r="A65" s="60" t="str">
        <f t="shared" si="4"/>
        <v/>
      </c>
      <c r="B65" s="112"/>
      <c r="C65" s="109"/>
      <c r="D65" s="109"/>
      <c r="E65" s="110"/>
      <c r="F65" s="110"/>
      <c r="G65" s="111"/>
      <c r="H65" s="182"/>
      <c r="I65" s="178">
        <f t="shared" si="0"/>
        <v>0</v>
      </c>
      <c r="J65" s="184"/>
      <c r="K65" s="184"/>
      <c r="L65" s="184"/>
      <c r="M65" s="184"/>
      <c r="N65" s="61">
        <f t="shared" si="5"/>
        <v>0</v>
      </c>
      <c r="O65" s="184"/>
      <c r="P65" s="185"/>
      <c r="Q65" s="178">
        <f t="shared" si="2"/>
        <v>0</v>
      </c>
      <c r="R65" s="179">
        <f t="shared" si="3"/>
        <v>0</v>
      </c>
      <c r="S65" s="109"/>
    </row>
    <row r="66" spans="1:19" s="10" customFormat="1" hidden="1" x14ac:dyDescent="0.25">
      <c r="A66" s="60" t="str">
        <f t="shared" si="4"/>
        <v/>
      </c>
      <c r="B66" s="112"/>
      <c r="C66" s="109"/>
      <c r="D66" s="109"/>
      <c r="E66" s="110"/>
      <c r="F66" s="110"/>
      <c r="G66" s="111"/>
      <c r="H66" s="182"/>
      <c r="I66" s="178">
        <f t="shared" si="0"/>
        <v>0</v>
      </c>
      <c r="J66" s="184"/>
      <c r="K66" s="184"/>
      <c r="L66" s="184"/>
      <c r="M66" s="184"/>
      <c r="N66" s="61">
        <f t="shared" si="5"/>
        <v>0</v>
      </c>
      <c r="O66" s="184"/>
      <c r="P66" s="185"/>
      <c r="Q66" s="178">
        <f t="shared" si="2"/>
        <v>0</v>
      </c>
      <c r="R66" s="179">
        <f t="shared" si="3"/>
        <v>0</v>
      </c>
      <c r="S66" s="109"/>
    </row>
    <row r="67" spans="1:19" s="10" customFormat="1" hidden="1" x14ac:dyDescent="0.25">
      <c r="A67" s="60" t="str">
        <f t="shared" si="4"/>
        <v/>
      </c>
      <c r="B67" s="112"/>
      <c r="C67" s="109"/>
      <c r="D67" s="109"/>
      <c r="E67" s="110"/>
      <c r="F67" s="110"/>
      <c r="G67" s="111"/>
      <c r="H67" s="182"/>
      <c r="I67" s="178">
        <f t="shared" si="0"/>
        <v>0</v>
      </c>
      <c r="J67" s="184"/>
      <c r="K67" s="184"/>
      <c r="L67" s="184"/>
      <c r="M67" s="184"/>
      <c r="N67" s="61">
        <f t="shared" si="5"/>
        <v>0</v>
      </c>
      <c r="O67" s="184"/>
      <c r="P67" s="185"/>
      <c r="Q67" s="178">
        <f t="shared" si="2"/>
        <v>0</v>
      </c>
      <c r="R67" s="179">
        <f t="shared" si="3"/>
        <v>0</v>
      </c>
      <c r="S67" s="109"/>
    </row>
    <row r="68" spans="1:19" s="10" customFormat="1" hidden="1" x14ac:dyDescent="0.25">
      <c r="A68" s="60" t="str">
        <f t="shared" si="4"/>
        <v/>
      </c>
      <c r="B68" s="112"/>
      <c r="C68" s="109"/>
      <c r="D68" s="109"/>
      <c r="E68" s="110"/>
      <c r="F68" s="110"/>
      <c r="G68" s="111"/>
      <c r="H68" s="182"/>
      <c r="I68" s="178">
        <f t="shared" si="0"/>
        <v>0</v>
      </c>
      <c r="J68" s="184"/>
      <c r="K68" s="184"/>
      <c r="L68" s="184"/>
      <c r="M68" s="184"/>
      <c r="N68" s="61">
        <f t="shared" si="5"/>
        <v>0</v>
      </c>
      <c r="O68" s="184"/>
      <c r="P68" s="185"/>
      <c r="Q68" s="178">
        <f t="shared" si="2"/>
        <v>0</v>
      </c>
      <c r="R68" s="179">
        <f t="shared" si="3"/>
        <v>0</v>
      </c>
      <c r="S68" s="109"/>
    </row>
    <row r="69" spans="1:19" s="10" customFormat="1" hidden="1" x14ac:dyDescent="0.25">
      <c r="A69" s="60" t="str">
        <f t="shared" si="4"/>
        <v/>
      </c>
      <c r="B69" s="112"/>
      <c r="C69" s="109"/>
      <c r="D69" s="109"/>
      <c r="E69" s="110"/>
      <c r="F69" s="110"/>
      <c r="G69" s="111"/>
      <c r="H69" s="182"/>
      <c r="I69" s="178">
        <f t="shared" si="0"/>
        <v>0</v>
      </c>
      <c r="J69" s="184"/>
      <c r="K69" s="184"/>
      <c r="L69" s="184"/>
      <c r="M69" s="184"/>
      <c r="N69" s="61">
        <f t="shared" si="5"/>
        <v>0</v>
      </c>
      <c r="O69" s="184"/>
      <c r="P69" s="185"/>
      <c r="Q69" s="178">
        <f t="shared" si="2"/>
        <v>0</v>
      </c>
      <c r="R69" s="179">
        <f t="shared" si="3"/>
        <v>0</v>
      </c>
      <c r="S69" s="109"/>
    </row>
    <row r="70" spans="1:19" s="10" customFormat="1" hidden="1" x14ac:dyDescent="0.25">
      <c r="A70" s="60" t="str">
        <f t="shared" si="4"/>
        <v/>
      </c>
      <c r="B70" s="112"/>
      <c r="C70" s="109"/>
      <c r="D70" s="109"/>
      <c r="E70" s="110"/>
      <c r="F70" s="110"/>
      <c r="G70" s="111"/>
      <c r="H70" s="182"/>
      <c r="I70" s="178">
        <f t="shared" si="0"/>
        <v>0</v>
      </c>
      <c r="J70" s="184"/>
      <c r="K70" s="184"/>
      <c r="L70" s="184"/>
      <c r="M70" s="184"/>
      <c r="N70" s="61">
        <f t="shared" si="5"/>
        <v>0</v>
      </c>
      <c r="O70" s="184"/>
      <c r="P70" s="185"/>
      <c r="Q70" s="178">
        <f t="shared" si="2"/>
        <v>0</v>
      </c>
      <c r="R70" s="179">
        <f t="shared" si="3"/>
        <v>0</v>
      </c>
      <c r="S70" s="109"/>
    </row>
    <row r="71" spans="1:19" s="10" customFormat="1" hidden="1" x14ac:dyDescent="0.25">
      <c r="A71" s="60" t="str">
        <f t="shared" si="4"/>
        <v/>
      </c>
      <c r="B71" s="112"/>
      <c r="C71" s="109"/>
      <c r="D71" s="109"/>
      <c r="E71" s="110"/>
      <c r="F71" s="110"/>
      <c r="G71" s="111"/>
      <c r="H71" s="182"/>
      <c r="I71" s="178">
        <f t="shared" si="0"/>
        <v>0</v>
      </c>
      <c r="J71" s="184"/>
      <c r="K71" s="184"/>
      <c r="L71" s="184"/>
      <c r="M71" s="184"/>
      <c r="N71" s="61">
        <f t="shared" si="5"/>
        <v>0</v>
      </c>
      <c r="O71" s="184"/>
      <c r="P71" s="185"/>
      <c r="Q71" s="178">
        <f t="shared" si="2"/>
        <v>0</v>
      </c>
      <c r="R71" s="179">
        <f t="shared" si="3"/>
        <v>0</v>
      </c>
      <c r="S71" s="109"/>
    </row>
    <row r="72" spans="1:19" s="10" customFormat="1" hidden="1" x14ac:dyDescent="0.25">
      <c r="A72" s="60" t="str">
        <f t="shared" si="4"/>
        <v/>
      </c>
      <c r="B72" s="112"/>
      <c r="C72" s="109"/>
      <c r="D72" s="109"/>
      <c r="E72" s="110"/>
      <c r="F72" s="110"/>
      <c r="G72" s="111"/>
      <c r="H72" s="182"/>
      <c r="I72" s="178">
        <f t="shared" si="0"/>
        <v>0</v>
      </c>
      <c r="J72" s="184"/>
      <c r="K72" s="184"/>
      <c r="L72" s="184"/>
      <c r="M72" s="184"/>
      <c r="N72" s="61">
        <f t="shared" si="5"/>
        <v>0</v>
      </c>
      <c r="O72" s="184"/>
      <c r="P72" s="185"/>
      <c r="Q72" s="178">
        <f t="shared" si="2"/>
        <v>0</v>
      </c>
      <c r="R72" s="179">
        <f t="shared" si="3"/>
        <v>0</v>
      </c>
      <c r="S72" s="109"/>
    </row>
    <row r="73" spans="1:19" s="10" customFormat="1" hidden="1" x14ac:dyDescent="0.25">
      <c r="A73" s="60" t="str">
        <f t="shared" si="4"/>
        <v/>
      </c>
      <c r="B73" s="112"/>
      <c r="C73" s="109"/>
      <c r="D73" s="109"/>
      <c r="E73" s="110"/>
      <c r="F73" s="110"/>
      <c r="G73" s="111"/>
      <c r="H73" s="182"/>
      <c r="I73" s="178">
        <f t="shared" si="0"/>
        <v>0</v>
      </c>
      <c r="J73" s="184"/>
      <c r="K73" s="184"/>
      <c r="L73" s="184"/>
      <c r="M73" s="184"/>
      <c r="N73" s="61">
        <f t="shared" si="5"/>
        <v>0</v>
      </c>
      <c r="O73" s="184"/>
      <c r="P73" s="185"/>
      <c r="Q73" s="178">
        <f t="shared" si="2"/>
        <v>0</v>
      </c>
      <c r="R73" s="179">
        <f t="shared" si="3"/>
        <v>0</v>
      </c>
      <c r="S73" s="109"/>
    </row>
    <row r="74" spans="1:19" s="10" customFormat="1" hidden="1" x14ac:dyDescent="0.25">
      <c r="A74" s="60" t="str">
        <f t="shared" si="4"/>
        <v/>
      </c>
      <c r="B74" s="112"/>
      <c r="C74" s="109"/>
      <c r="D74" s="109"/>
      <c r="E74" s="110"/>
      <c r="F74" s="110"/>
      <c r="G74" s="111"/>
      <c r="H74" s="182"/>
      <c r="I74" s="178">
        <f t="shared" si="0"/>
        <v>0</v>
      </c>
      <c r="J74" s="184"/>
      <c r="K74" s="184"/>
      <c r="L74" s="184"/>
      <c r="M74" s="184"/>
      <c r="N74" s="61">
        <f t="shared" si="5"/>
        <v>0</v>
      </c>
      <c r="O74" s="184"/>
      <c r="P74" s="185"/>
      <c r="Q74" s="178">
        <f t="shared" si="2"/>
        <v>0</v>
      </c>
      <c r="R74" s="179">
        <f t="shared" si="3"/>
        <v>0</v>
      </c>
      <c r="S74" s="109"/>
    </row>
    <row r="75" spans="1:19" s="10" customFormat="1" hidden="1" x14ac:dyDescent="0.25">
      <c r="A75" s="60" t="str">
        <f t="shared" si="4"/>
        <v/>
      </c>
      <c r="B75" s="112"/>
      <c r="C75" s="109"/>
      <c r="D75" s="109"/>
      <c r="E75" s="110"/>
      <c r="F75" s="110"/>
      <c r="G75" s="111"/>
      <c r="H75" s="182"/>
      <c r="I75" s="178">
        <f t="shared" si="0"/>
        <v>0</v>
      </c>
      <c r="J75" s="184"/>
      <c r="K75" s="184"/>
      <c r="L75" s="184"/>
      <c r="M75" s="184"/>
      <c r="N75" s="61">
        <f t="shared" si="5"/>
        <v>0</v>
      </c>
      <c r="O75" s="184"/>
      <c r="P75" s="185"/>
      <c r="Q75" s="178">
        <f t="shared" si="2"/>
        <v>0</v>
      </c>
      <c r="R75" s="179">
        <f t="shared" si="3"/>
        <v>0</v>
      </c>
      <c r="S75" s="109"/>
    </row>
    <row r="76" spans="1:19" s="10" customFormat="1" hidden="1" x14ac:dyDescent="0.25">
      <c r="A76" s="60" t="str">
        <f t="shared" si="4"/>
        <v/>
      </c>
      <c r="B76" s="112"/>
      <c r="C76" s="109"/>
      <c r="D76" s="109"/>
      <c r="E76" s="110"/>
      <c r="F76" s="110"/>
      <c r="G76" s="111"/>
      <c r="H76" s="182"/>
      <c r="I76" s="178">
        <f t="shared" si="0"/>
        <v>0</v>
      </c>
      <c r="J76" s="184"/>
      <c r="K76" s="184"/>
      <c r="L76" s="184"/>
      <c r="M76" s="184"/>
      <c r="N76" s="61">
        <f t="shared" ref="N76:N107" si="6">M76+L76+K76+J76</f>
        <v>0</v>
      </c>
      <c r="O76" s="184"/>
      <c r="P76" s="185"/>
      <c r="Q76" s="178">
        <f t="shared" si="2"/>
        <v>0</v>
      </c>
      <c r="R76" s="179">
        <f t="shared" si="3"/>
        <v>0</v>
      </c>
      <c r="S76" s="109"/>
    </row>
    <row r="77" spans="1:19" s="10" customFormat="1" hidden="1" x14ac:dyDescent="0.25">
      <c r="A77" s="60" t="str">
        <f t="shared" si="4"/>
        <v/>
      </c>
      <c r="B77" s="112"/>
      <c r="C77" s="109"/>
      <c r="D77" s="109"/>
      <c r="E77" s="110"/>
      <c r="F77" s="110"/>
      <c r="G77" s="111"/>
      <c r="H77" s="182"/>
      <c r="I77" s="178">
        <f t="shared" ref="I77:I108" si="7">H77*G77</f>
        <v>0</v>
      </c>
      <c r="J77" s="184"/>
      <c r="K77" s="184"/>
      <c r="L77" s="184"/>
      <c r="M77" s="184"/>
      <c r="N77" s="61">
        <f t="shared" si="6"/>
        <v>0</v>
      </c>
      <c r="O77" s="184"/>
      <c r="P77" s="185"/>
      <c r="Q77" s="178">
        <f t="shared" ref="Q77:Q108" si="8">P77*I77</f>
        <v>0</v>
      </c>
      <c r="R77" s="179">
        <f t="shared" ref="R77:R108" si="9">O77+N77+I77+Q77</f>
        <v>0</v>
      </c>
      <c r="S77" s="109"/>
    </row>
    <row r="78" spans="1:19" s="10" customFormat="1" hidden="1" x14ac:dyDescent="0.25">
      <c r="A78" s="60" t="str">
        <f t="shared" ref="A78:A108" si="10">IF(B78="","",A77+1)</f>
        <v/>
      </c>
      <c r="B78" s="112"/>
      <c r="C78" s="109"/>
      <c r="D78" s="109"/>
      <c r="E78" s="110"/>
      <c r="F78" s="110"/>
      <c r="G78" s="111"/>
      <c r="H78" s="182"/>
      <c r="I78" s="178">
        <f t="shared" si="7"/>
        <v>0</v>
      </c>
      <c r="J78" s="184"/>
      <c r="K78" s="184"/>
      <c r="L78" s="184"/>
      <c r="M78" s="184"/>
      <c r="N78" s="61">
        <f t="shared" si="6"/>
        <v>0</v>
      </c>
      <c r="O78" s="184"/>
      <c r="P78" s="185"/>
      <c r="Q78" s="178">
        <f t="shared" si="8"/>
        <v>0</v>
      </c>
      <c r="R78" s="179">
        <f t="shared" si="9"/>
        <v>0</v>
      </c>
      <c r="S78" s="109"/>
    </row>
    <row r="79" spans="1:19" s="10" customFormat="1" hidden="1" x14ac:dyDescent="0.25">
      <c r="A79" s="60" t="str">
        <f t="shared" si="10"/>
        <v/>
      </c>
      <c r="B79" s="112"/>
      <c r="C79" s="109"/>
      <c r="D79" s="109"/>
      <c r="E79" s="110"/>
      <c r="F79" s="110"/>
      <c r="G79" s="111"/>
      <c r="H79" s="182"/>
      <c r="I79" s="178">
        <f t="shared" si="7"/>
        <v>0</v>
      </c>
      <c r="J79" s="184"/>
      <c r="K79" s="184"/>
      <c r="L79" s="184"/>
      <c r="M79" s="184"/>
      <c r="N79" s="61">
        <f t="shared" si="6"/>
        <v>0</v>
      </c>
      <c r="O79" s="184"/>
      <c r="P79" s="185"/>
      <c r="Q79" s="178">
        <f t="shared" si="8"/>
        <v>0</v>
      </c>
      <c r="R79" s="179">
        <f t="shared" si="9"/>
        <v>0</v>
      </c>
      <c r="S79" s="109"/>
    </row>
    <row r="80" spans="1:19" s="10" customFormat="1" hidden="1" x14ac:dyDescent="0.25">
      <c r="A80" s="60" t="str">
        <f t="shared" si="10"/>
        <v/>
      </c>
      <c r="B80" s="112"/>
      <c r="C80" s="109"/>
      <c r="D80" s="109"/>
      <c r="E80" s="110"/>
      <c r="F80" s="110"/>
      <c r="G80" s="111"/>
      <c r="H80" s="182"/>
      <c r="I80" s="178">
        <f t="shared" si="7"/>
        <v>0</v>
      </c>
      <c r="J80" s="184"/>
      <c r="K80" s="184"/>
      <c r="L80" s="184"/>
      <c r="M80" s="184"/>
      <c r="N80" s="61">
        <f t="shared" si="6"/>
        <v>0</v>
      </c>
      <c r="O80" s="184"/>
      <c r="P80" s="185"/>
      <c r="Q80" s="178">
        <f t="shared" si="8"/>
        <v>0</v>
      </c>
      <c r="R80" s="179">
        <f t="shared" si="9"/>
        <v>0</v>
      </c>
      <c r="S80" s="109"/>
    </row>
    <row r="81" spans="1:19" s="10" customFormat="1" hidden="1" x14ac:dyDescent="0.25">
      <c r="A81" s="60" t="str">
        <f t="shared" si="10"/>
        <v/>
      </c>
      <c r="B81" s="112"/>
      <c r="C81" s="109"/>
      <c r="D81" s="109"/>
      <c r="E81" s="110"/>
      <c r="F81" s="110"/>
      <c r="G81" s="111"/>
      <c r="H81" s="182"/>
      <c r="I81" s="178">
        <f t="shared" si="7"/>
        <v>0</v>
      </c>
      <c r="J81" s="184"/>
      <c r="K81" s="184"/>
      <c r="L81" s="184"/>
      <c r="M81" s="184"/>
      <c r="N81" s="61">
        <f t="shared" si="6"/>
        <v>0</v>
      </c>
      <c r="O81" s="184"/>
      <c r="P81" s="185"/>
      <c r="Q81" s="178">
        <f t="shared" si="8"/>
        <v>0</v>
      </c>
      <c r="R81" s="179">
        <f t="shared" si="9"/>
        <v>0</v>
      </c>
      <c r="S81" s="109"/>
    </row>
    <row r="82" spans="1:19" s="10" customFormat="1" hidden="1" x14ac:dyDescent="0.25">
      <c r="A82" s="60" t="str">
        <f t="shared" si="10"/>
        <v/>
      </c>
      <c r="B82" s="112"/>
      <c r="C82" s="109"/>
      <c r="D82" s="109"/>
      <c r="E82" s="110"/>
      <c r="F82" s="110"/>
      <c r="G82" s="111"/>
      <c r="H82" s="182"/>
      <c r="I82" s="178">
        <f t="shared" si="7"/>
        <v>0</v>
      </c>
      <c r="J82" s="184"/>
      <c r="K82" s="184"/>
      <c r="L82" s="184"/>
      <c r="M82" s="184"/>
      <c r="N82" s="61">
        <f t="shared" si="6"/>
        <v>0</v>
      </c>
      <c r="O82" s="184"/>
      <c r="P82" s="185"/>
      <c r="Q82" s="178">
        <f t="shared" si="8"/>
        <v>0</v>
      </c>
      <c r="R82" s="179">
        <f t="shared" si="9"/>
        <v>0</v>
      </c>
      <c r="S82" s="109"/>
    </row>
    <row r="83" spans="1:19" s="10" customFormat="1" hidden="1" x14ac:dyDescent="0.25">
      <c r="A83" s="60" t="str">
        <f t="shared" si="10"/>
        <v/>
      </c>
      <c r="B83" s="112"/>
      <c r="C83" s="109"/>
      <c r="D83" s="109"/>
      <c r="E83" s="110"/>
      <c r="F83" s="110"/>
      <c r="G83" s="111"/>
      <c r="H83" s="182"/>
      <c r="I83" s="178">
        <f t="shared" si="7"/>
        <v>0</v>
      </c>
      <c r="J83" s="184"/>
      <c r="K83" s="184"/>
      <c r="L83" s="184"/>
      <c r="M83" s="184"/>
      <c r="N83" s="61">
        <f t="shared" si="6"/>
        <v>0</v>
      </c>
      <c r="O83" s="184"/>
      <c r="P83" s="185"/>
      <c r="Q83" s="178">
        <f t="shared" si="8"/>
        <v>0</v>
      </c>
      <c r="R83" s="179">
        <f t="shared" si="9"/>
        <v>0</v>
      </c>
      <c r="S83" s="109"/>
    </row>
    <row r="84" spans="1:19" s="10" customFormat="1" hidden="1" x14ac:dyDescent="0.25">
      <c r="A84" s="60" t="str">
        <f t="shared" si="10"/>
        <v/>
      </c>
      <c r="B84" s="112"/>
      <c r="C84" s="109"/>
      <c r="D84" s="109"/>
      <c r="E84" s="110"/>
      <c r="F84" s="110"/>
      <c r="G84" s="111"/>
      <c r="H84" s="182"/>
      <c r="I84" s="178">
        <f t="shared" si="7"/>
        <v>0</v>
      </c>
      <c r="J84" s="184"/>
      <c r="K84" s="184"/>
      <c r="L84" s="184"/>
      <c r="M84" s="184"/>
      <c r="N84" s="61">
        <f t="shared" si="6"/>
        <v>0</v>
      </c>
      <c r="O84" s="184"/>
      <c r="P84" s="185"/>
      <c r="Q84" s="178">
        <f t="shared" si="8"/>
        <v>0</v>
      </c>
      <c r="R84" s="179">
        <f t="shared" si="9"/>
        <v>0</v>
      </c>
      <c r="S84" s="109"/>
    </row>
    <row r="85" spans="1:19" s="10" customFormat="1" hidden="1" x14ac:dyDescent="0.25">
      <c r="A85" s="60" t="str">
        <f t="shared" si="10"/>
        <v/>
      </c>
      <c r="B85" s="112"/>
      <c r="C85" s="109"/>
      <c r="D85" s="109"/>
      <c r="E85" s="110"/>
      <c r="F85" s="110"/>
      <c r="G85" s="111"/>
      <c r="H85" s="182"/>
      <c r="I85" s="178">
        <f t="shared" si="7"/>
        <v>0</v>
      </c>
      <c r="J85" s="184"/>
      <c r="K85" s="184"/>
      <c r="L85" s="184"/>
      <c r="M85" s="184"/>
      <c r="N85" s="61">
        <f t="shared" si="6"/>
        <v>0</v>
      </c>
      <c r="O85" s="184"/>
      <c r="P85" s="185"/>
      <c r="Q85" s="178">
        <f t="shared" si="8"/>
        <v>0</v>
      </c>
      <c r="R85" s="179">
        <f t="shared" si="9"/>
        <v>0</v>
      </c>
      <c r="S85" s="109"/>
    </row>
    <row r="86" spans="1:19" s="10" customFormat="1" hidden="1" x14ac:dyDescent="0.25">
      <c r="A86" s="60" t="str">
        <f t="shared" si="10"/>
        <v/>
      </c>
      <c r="B86" s="112"/>
      <c r="C86" s="109"/>
      <c r="D86" s="109"/>
      <c r="E86" s="110"/>
      <c r="F86" s="110"/>
      <c r="G86" s="111"/>
      <c r="H86" s="182"/>
      <c r="I86" s="178">
        <f t="shared" si="7"/>
        <v>0</v>
      </c>
      <c r="J86" s="184"/>
      <c r="K86" s="184"/>
      <c r="L86" s="184"/>
      <c r="M86" s="184"/>
      <c r="N86" s="61">
        <f t="shared" si="6"/>
        <v>0</v>
      </c>
      <c r="O86" s="184"/>
      <c r="P86" s="185"/>
      <c r="Q86" s="178">
        <f t="shared" si="8"/>
        <v>0</v>
      </c>
      <c r="R86" s="179">
        <f t="shared" si="9"/>
        <v>0</v>
      </c>
      <c r="S86" s="109"/>
    </row>
    <row r="87" spans="1:19" s="10" customFormat="1" hidden="1" x14ac:dyDescent="0.25">
      <c r="A87" s="60" t="str">
        <f t="shared" si="10"/>
        <v/>
      </c>
      <c r="B87" s="112"/>
      <c r="C87" s="109"/>
      <c r="D87" s="109"/>
      <c r="E87" s="110"/>
      <c r="F87" s="110"/>
      <c r="G87" s="111"/>
      <c r="H87" s="182"/>
      <c r="I87" s="178">
        <f t="shared" si="7"/>
        <v>0</v>
      </c>
      <c r="J87" s="184"/>
      <c r="K87" s="184"/>
      <c r="L87" s="184"/>
      <c r="M87" s="184"/>
      <c r="N87" s="61">
        <f t="shared" si="6"/>
        <v>0</v>
      </c>
      <c r="O87" s="184"/>
      <c r="P87" s="185"/>
      <c r="Q87" s="178">
        <f t="shared" si="8"/>
        <v>0</v>
      </c>
      <c r="R87" s="179">
        <f t="shared" si="9"/>
        <v>0</v>
      </c>
      <c r="S87" s="109"/>
    </row>
    <row r="88" spans="1:19" s="10" customFormat="1" hidden="1" x14ac:dyDescent="0.25">
      <c r="A88" s="60" t="str">
        <f t="shared" si="10"/>
        <v/>
      </c>
      <c r="B88" s="112"/>
      <c r="C88" s="109"/>
      <c r="D88" s="109"/>
      <c r="E88" s="110"/>
      <c r="F88" s="110"/>
      <c r="G88" s="111"/>
      <c r="H88" s="182"/>
      <c r="I88" s="178">
        <f t="shared" si="7"/>
        <v>0</v>
      </c>
      <c r="J88" s="184"/>
      <c r="K88" s="184"/>
      <c r="L88" s="184"/>
      <c r="M88" s="184"/>
      <c r="N88" s="61">
        <f t="shared" si="6"/>
        <v>0</v>
      </c>
      <c r="O88" s="184"/>
      <c r="P88" s="185"/>
      <c r="Q88" s="178">
        <f t="shared" si="8"/>
        <v>0</v>
      </c>
      <c r="R88" s="179">
        <f t="shared" si="9"/>
        <v>0</v>
      </c>
      <c r="S88" s="109"/>
    </row>
    <row r="89" spans="1:19" s="10" customFormat="1" hidden="1" x14ac:dyDescent="0.25">
      <c r="A89" s="60" t="str">
        <f t="shared" si="10"/>
        <v/>
      </c>
      <c r="B89" s="112"/>
      <c r="C89" s="109"/>
      <c r="D89" s="109"/>
      <c r="E89" s="110"/>
      <c r="F89" s="110"/>
      <c r="G89" s="111"/>
      <c r="H89" s="182"/>
      <c r="I89" s="178">
        <f t="shared" si="7"/>
        <v>0</v>
      </c>
      <c r="J89" s="184"/>
      <c r="K89" s="184"/>
      <c r="L89" s="184"/>
      <c r="M89" s="184"/>
      <c r="N89" s="61">
        <f t="shared" si="6"/>
        <v>0</v>
      </c>
      <c r="O89" s="184"/>
      <c r="P89" s="185"/>
      <c r="Q89" s="178">
        <f t="shared" si="8"/>
        <v>0</v>
      </c>
      <c r="R89" s="179">
        <f t="shared" si="9"/>
        <v>0</v>
      </c>
      <c r="S89" s="109"/>
    </row>
    <row r="90" spans="1:19" s="10" customFormat="1" hidden="1" x14ac:dyDescent="0.25">
      <c r="A90" s="60" t="str">
        <f t="shared" si="10"/>
        <v/>
      </c>
      <c r="B90" s="112"/>
      <c r="C90" s="109"/>
      <c r="D90" s="109"/>
      <c r="E90" s="110"/>
      <c r="F90" s="110"/>
      <c r="G90" s="111"/>
      <c r="H90" s="182"/>
      <c r="I90" s="178">
        <f t="shared" si="7"/>
        <v>0</v>
      </c>
      <c r="J90" s="184"/>
      <c r="K90" s="184"/>
      <c r="L90" s="184"/>
      <c r="M90" s="184"/>
      <c r="N90" s="61">
        <f t="shared" si="6"/>
        <v>0</v>
      </c>
      <c r="O90" s="184"/>
      <c r="P90" s="185"/>
      <c r="Q90" s="178">
        <f t="shared" si="8"/>
        <v>0</v>
      </c>
      <c r="R90" s="179">
        <f t="shared" si="9"/>
        <v>0</v>
      </c>
      <c r="S90" s="109"/>
    </row>
    <row r="91" spans="1:19" s="10" customFormat="1" hidden="1" x14ac:dyDescent="0.25">
      <c r="A91" s="60" t="str">
        <f t="shared" si="10"/>
        <v/>
      </c>
      <c r="B91" s="112"/>
      <c r="C91" s="109"/>
      <c r="D91" s="109"/>
      <c r="E91" s="110"/>
      <c r="F91" s="110"/>
      <c r="G91" s="111"/>
      <c r="H91" s="182"/>
      <c r="I91" s="178">
        <f t="shared" si="7"/>
        <v>0</v>
      </c>
      <c r="J91" s="184"/>
      <c r="K91" s="184"/>
      <c r="L91" s="184"/>
      <c r="M91" s="184"/>
      <c r="N91" s="61">
        <f t="shared" si="6"/>
        <v>0</v>
      </c>
      <c r="O91" s="184"/>
      <c r="P91" s="185"/>
      <c r="Q91" s="178">
        <f t="shared" si="8"/>
        <v>0</v>
      </c>
      <c r="R91" s="179">
        <f t="shared" si="9"/>
        <v>0</v>
      </c>
      <c r="S91" s="109"/>
    </row>
    <row r="92" spans="1:19" s="10" customFormat="1" hidden="1" x14ac:dyDescent="0.25">
      <c r="A92" s="60" t="str">
        <f t="shared" si="10"/>
        <v/>
      </c>
      <c r="B92" s="112"/>
      <c r="C92" s="109"/>
      <c r="D92" s="109"/>
      <c r="E92" s="110"/>
      <c r="F92" s="110"/>
      <c r="G92" s="111"/>
      <c r="H92" s="182"/>
      <c r="I92" s="178">
        <f t="shared" si="7"/>
        <v>0</v>
      </c>
      <c r="J92" s="184"/>
      <c r="K92" s="184"/>
      <c r="L92" s="184"/>
      <c r="M92" s="184"/>
      <c r="N92" s="61">
        <f t="shared" si="6"/>
        <v>0</v>
      </c>
      <c r="O92" s="184"/>
      <c r="P92" s="185"/>
      <c r="Q92" s="178">
        <f t="shared" si="8"/>
        <v>0</v>
      </c>
      <c r="R92" s="179">
        <f t="shared" si="9"/>
        <v>0</v>
      </c>
      <c r="S92" s="109"/>
    </row>
    <row r="93" spans="1:19" s="10" customFormat="1" hidden="1" x14ac:dyDescent="0.25">
      <c r="A93" s="60" t="str">
        <f t="shared" si="10"/>
        <v/>
      </c>
      <c r="B93" s="112"/>
      <c r="C93" s="109"/>
      <c r="D93" s="109"/>
      <c r="E93" s="110"/>
      <c r="F93" s="110"/>
      <c r="G93" s="111"/>
      <c r="H93" s="182"/>
      <c r="I93" s="178">
        <f t="shared" si="7"/>
        <v>0</v>
      </c>
      <c r="J93" s="184"/>
      <c r="K93" s="184"/>
      <c r="L93" s="184"/>
      <c r="M93" s="184"/>
      <c r="N93" s="61">
        <f t="shared" si="6"/>
        <v>0</v>
      </c>
      <c r="O93" s="184"/>
      <c r="P93" s="185"/>
      <c r="Q93" s="178">
        <f t="shared" si="8"/>
        <v>0</v>
      </c>
      <c r="R93" s="179">
        <f t="shared" si="9"/>
        <v>0</v>
      </c>
      <c r="S93" s="109"/>
    </row>
    <row r="94" spans="1:19" s="10" customFormat="1" hidden="1" x14ac:dyDescent="0.25">
      <c r="A94" s="60" t="str">
        <f t="shared" si="10"/>
        <v/>
      </c>
      <c r="B94" s="112"/>
      <c r="C94" s="109"/>
      <c r="D94" s="109"/>
      <c r="E94" s="110"/>
      <c r="F94" s="110"/>
      <c r="G94" s="111"/>
      <c r="H94" s="182"/>
      <c r="I94" s="178">
        <f t="shared" si="7"/>
        <v>0</v>
      </c>
      <c r="J94" s="184"/>
      <c r="K94" s="184"/>
      <c r="L94" s="184"/>
      <c r="M94" s="184"/>
      <c r="N94" s="61">
        <f t="shared" si="6"/>
        <v>0</v>
      </c>
      <c r="O94" s="184"/>
      <c r="P94" s="185"/>
      <c r="Q94" s="178">
        <f t="shared" si="8"/>
        <v>0</v>
      </c>
      <c r="R94" s="179">
        <f t="shared" si="9"/>
        <v>0</v>
      </c>
      <c r="S94" s="109"/>
    </row>
    <row r="95" spans="1:19" s="10" customFormat="1" hidden="1" x14ac:dyDescent="0.25">
      <c r="A95" s="60" t="str">
        <f t="shared" si="10"/>
        <v/>
      </c>
      <c r="B95" s="112"/>
      <c r="C95" s="109"/>
      <c r="D95" s="109"/>
      <c r="E95" s="110"/>
      <c r="F95" s="110"/>
      <c r="G95" s="111"/>
      <c r="H95" s="182"/>
      <c r="I95" s="178">
        <f t="shared" si="7"/>
        <v>0</v>
      </c>
      <c r="J95" s="184"/>
      <c r="K95" s="184"/>
      <c r="L95" s="184"/>
      <c r="M95" s="184"/>
      <c r="N95" s="61">
        <f t="shared" si="6"/>
        <v>0</v>
      </c>
      <c r="O95" s="184"/>
      <c r="P95" s="185"/>
      <c r="Q95" s="178">
        <f t="shared" si="8"/>
        <v>0</v>
      </c>
      <c r="R95" s="179">
        <f t="shared" si="9"/>
        <v>0</v>
      </c>
      <c r="S95" s="109"/>
    </row>
    <row r="96" spans="1:19" s="10" customFormat="1" hidden="1" x14ac:dyDescent="0.25">
      <c r="A96" s="60" t="str">
        <f t="shared" si="10"/>
        <v/>
      </c>
      <c r="B96" s="112"/>
      <c r="C96" s="109"/>
      <c r="D96" s="109"/>
      <c r="E96" s="110"/>
      <c r="F96" s="110"/>
      <c r="G96" s="111"/>
      <c r="H96" s="182"/>
      <c r="I96" s="178">
        <f t="shared" si="7"/>
        <v>0</v>
      </c>
      <c r="J96" s="184"/>
      <c r="K96" s="184"/>
      <c r="L96" s="184"/>
      <c r="M96" s="184"/>
      <c r="N96" s="61">
        <f t="shared" si="6"/>
        <v>0</v>
      </c>
      <c r="O96" s="184"/>
      <c r="P96" s="185"/>
      <c r="Q96" s="178">
        <f t="shared" si="8"/>
        <v>0</v>
      </c>
      <c r="R96" s="179">
        <f t="shared" si="9"/>
        <v>0</v>
      </c>
      <c r="S96" s="109"/>
    </row>
    <row r="97" spans="1:21" s="10" customFormat="1" hidden="1" x14ac:dyDescent="0.25">
      <c r="A97" s="60" t="str">
        <f t="shared" si="10"/>
        <v/>
      </c>
      <c r="B97" s="112"/>
      <c r="C97" s="109"/>
      <c r="D97" s="109"/>
      <c r="E97" s="110"/>
      <c r="F97" s="110"/>
      <c r="G97" s="111"/>
      <c r="H97" s="182"/>
      <c r="I97" s="178">
        <f t="shared" si="7"/>
        <v>0</v>
      </c>
      <c r="J97" s="184"/>
      <c r="K97" s="184"/>
      <c r="L97" s="184"/>
      <c r="M97" s="184"/>
      <c r="N97" s="61">
        <f t="shared" si="6"/>
        <v>0</v>
      </c>
      <c r="O97" s="184"/>
      <c r="P97" s="185"/>
      <c r="Q97" s="178">
        <f t="shared" si="8"/>
        <v>0</v>
      </c>
      <c r="R97" s="179">
        <f t="shared" si="9"/>
        <v>0</v>
      </c>
      <c r="S97" s="109"/>
    </row>
    <row r="98" spans="1:21" s="10" customFormat="1" hidden="1" x14ac:dyDescent="0.25">
      <c r="A98" s="60" t="str">
        <f t="shared" si="10"/>
        <v/>
      </c>
      <c r="B98" s="112"/>
      <c r="C98" s="109"/>
      <c r="D98" s="109"/>
      <c r="E98" s="110"/>
      <c r="F98" s="110"/>
      <c r="G98" s="111"/>
      <c r="H98" s="182"/>
      <c r="I98" s="178">
        <f t="shared" si="7"/>
        <v>0</v>
      </c>
      <c r="J98" s="184"/>
      <c r="K98" s="184"/>
      <c r="L98" s="184"/>
      <c r="M98" s="184"/>
      <c r="N98" s="61">
        <f t="shared" si="6"/>
        <v>0</v>
      </c>
      <c r="O98" s="184"/>
      <c r="P98" s="185"/>
      <c r="Q98" s="178">
        <f t="shared" si="8"/>
        <v>0</v>
      </c>
      <c r="R98" s="179">
        <f t="shared" si="9"/>
        <v>0</v>
      </c>
      <c r="S98" s="109"/>
    </row>
    <row r="99" spans="1:21" s="10" customFormat="1" hidden="1" x14ac:dyDescent="0.25">
      <c r="A99" s="60" t="str">
        <f t="shared" si="10"/>
        <v/>
      </c>
      <c r="B99" s="112"/>
      <c r="C99" s="109"/>
      <c r="D99" s="109"/>
      <c r="E99" s="110"/>
      <c r="F99" s="110"/>
      <c r="G99" s="111"/>
      <c r="H99" s="182"/>
      <c r="I99" s="178">
        <f t="shared" si="7"/>
        <v>0</v>
      </c>
      <c r="J99" s="184"/>
      <c r="K99" s="184"/>
      <c r="L99" s="184"/>
      <c r="M99" s="184"/>
      <c r="N99" s="61">
        <f t="shared" si="6"/>
        <v>0</v>
      </c>
      <c r="O99" s="184"/>
      <c r="P99" s="185"/>
      <c r="Q99" s="178">
        <f t="shared" si="8"/>
        <v>0</v>
      </c>
      <c r="R99" s="179">
        <f t="shared" si="9"/>
        <v>0</v>
      </c>
      <c r="S99" s="109"/>
    </row>
    <row r="100" spans="1:21" s="10" customFormat="1" hidden="1" x14ac:dyDescent="0.25">
      <c r="A100" s="60" t="str">
        <f t="shared" si="10"/>
        <v/>
      </c>
      <c r="B100" s="112"/>
      <c r="C100" s="109"/>
      <c r="D100" s="109"/>
      <c r="E100" s="110"/>
      <c r="F100" s="110"/>
      <c r="G100" s="111"/>
      <c r="H100" s="182"/>
      <c r="I100" s="178">
        <f t="shared" si="7"/>
        <v>0</v>
      </c>
      <c r="J100" s="184"/>
      <c r="K100" s="184"/>
      <c r="L100" s="184"/>
      <c r="M100" s="184"/>
      <c r="N100" s="61">
        <f t="shared" si="6"/>
        <v>0</v>
      </c>
      <c r="O100" s="184"/>
      <c r="P100" s="185"/>
      <c r="Q100" s="178">
        <f t="shared" si="8"/>
        <v>0</v>
      </c>
      <c r="R100" s="179">
        <f t="shared" si="9"/>
        <v>0</v>
      </c>
      <c r="S100" s="109"/>
    </row>
    <row r="101" spans="1:21" s="10" customFormat="1" hidden="1" x14ac:dyDescent="0.25">
      <c r="A101" s="60" t="str">
        <f t="shared" si="10"/>
        <v/>
      </c>
      <c r="B101" s="112"/>
      <c r="C101" s="109"/>
      <c r="D101" s="109"/>
      <c r="E101" s="110"/>
      <c r="F101" s="110"/>
      <c r="G101" s="111"/>
      <c r="H101" s="182"/>
      <c r="I101" s="178">
        <f t="shared" si="7"/>
        <v>0</v>
      </c>
      <c r="J101" s="184"/>
      <c r="K101" s="184"/>
      <c r="L101" s="184"/>
      <c r="M101" s="184"/>
      <c r="N101" s="61">
        <f t="shared" si="6"/>
        <v>0</v>
      </c>
      <c r="O101" s="184"/>
      <c r="P101" s="185"/>
      <c r="Q101" s="178">
        <f t="shared" si="8"/>
        <v>0</v>
      </c>
      <c r="R101" s="179">
        <f t="shared" si="9"/>
        <v>0</v>
      </c>
      <c r="S101" s="109"/>
    </row>
    <row r="102" spans="1:21" s="10" customFormat="1" hidden="1" x14ac:dyDescent="0.25">
      <c r="A102" s="60" t="str">
        <f t="shared" si="10"/>
        <v/>
      </c>
      <c r="B102" s="112"/>
      <c r="C102" s="109"/>
      <c r="D102" s="109"/>
      <c r="E102" s="110"/>
      <c r="F102" s="110"/>
      <c r="G102" s="111"/>
      <c r="H102" s="182"/>
      <c r="I102" s="178">
        <f t="shared" si="7"/>
        <v>0</v>
      </c>
      <c r="J102" s="184"/>
      <c r="K102" s="184"/>
      <c r="L102" s="184"/>
      <c r="M102" s="184"/>
      <c r="N102" s="61">
        <f t="shared" si="6"/>
        <v>0</v>
      </c>
      <c r="O102" s="184"/>
      <c r="P102" s="185"/>
      <c r="Q102" s="178">
        <f t="shared" si="8"/>
        <v>0</v>
      </c>
      <c r="R102" s="179">
        <f t="shared" si="9"/>
        <v>0</v>
      </c>
      <c r="S102" s="109"/>
    </row>
    <row r="103" spans="1:21" s="10" customFormat="1" hidden="1" x14ac:dyDescent="0.25">
      <c r="A103" s="60" t="str">
        <f t="shared" si="10"/>
        <v/>
      </c>
      <c r="B103" s="112"/>
      <c r="C103" s="109"/>
      <c r="D103" s="109"/>
      <c r="E103" s="110"/>
      <c r="F103" s="110"/>
      <c r="G103" s="111"/>
      <c r="H103" s="182"/>
      <c r="I103" s="178">
        <f t="shared" si="7"/>
        <v>0</v>
      </c>
      <c r="J103" s="184"/>
      <c r="K103" s="184"/>
      <c r="L103" s="184"/>
      <c r="M103" s="184"/>
      <c r="N103" s="61">
        <f t="shared" si="6"/>
        <v>0</v>
      </c>
      <c r="O103" s="184"/>
      <c r="P103" s="185"/>
      <c r="Q103" s="178">
        <f t="shared" si="8"/>
        <v>0</v>
      </c>
      <c r="R103" s="179">
        <f t="shared" si="9"/>
        <v>0</v>
      </c>
      <c r="S103" s="109"/>
    </row>
    <row r="104" spans="1:21" s="10" customFormat="1" hidden="1" x14ac:dyDescent="0.25">
      <c r="A104" s="60" t="str">
        <f t="shared" si="10"/>
        <v/>
      </c>
      <c r="B104" s="112"/>
      <c r="C104" s="109"/>
      <c r="D104" s="109"/>
      <c r="E104" s="110"/>
      <c r="F104" s="110"/>
      <c r="G104" s="111"/>
      <c r="H104" s="182"/>
      <c r="I104" s="178">
        <f t="shared" si="7"/>
        <v>0</v>
      </c>
      <c r="J104" s="184"/>
      <c r="K104" s="184"/>
      <c r="L104" s="184"/>
      <c r="M104" s="184"/>
      <c r="N104" s="61">
        <f t="shared" si="6"/>
        <v>0</v>
      </c>
      <c r="O104" s="184"/>
      <c r="P104" s="185"/>
      <c r="Q104" s="178">
        <f t="shared" si="8"/>
        <v>0</v>
      </c>
      <c r="R104" s="179">
        <f t="shared" si="9"/>
        <v>0</v>
      </c>
      <c r="S104" s="109"/>
    </row>
    <row r="105" spans="1:21" s="10" customFormat="1" hidden="1" x14ac:dyDescent="0.25">
      <c r="A105" s="60" t="str">
        <f t="shared" si="10"/>
        <v/>
      </c>
      <c r="B105" s="112"/>
      <c r="C105" s="109"/>
      <c r="D105" s="109"/>
      <c r="E105" s="110"/>
      <c r="F105" s="110"/>
      <c r="G105" s="111"/>
      <c r="H105" s="182"/>
      <c r="I105" s="178">
        <f t="shared" si="7"/>
        <v>0</v>
      </c>
      <c r="J105" s="184"/>
      <c r="K105" s="184"/>
      <c r="L105" s="184"/>
      <c r="M105" s="184"/>
      <c r="N105" s="61">
        <f t="shared" si="6"/>
        <v>0</v>
      </c>
      <c r="O105" s="184"/>
      <c r="P105" s="185"/>
      <c r="Q105" s="178">
        <f t="shared" si="8"/>
        <v>0</v>
      </c>
      <c r="R105" s="179">
        <f t="shared" si="9"/>
        <v>0</v>
      </c>
      <c r="S105" s="109"/>
    </row>
    <row r="106" spans="1:21" s="10" customFormat="1" hidden="1" x14ac:dyDescent="0.25">
      <c r="A106" s="60" t="str">
        <f t="shared" si="10"/>
        <v/>
      </c>
      <c r="B106" s="112"/>
      <c r="C106" s="109"/>
      <c r="D106" s="109"/>
      <c r="E106" s="110"/>
      <c r="F106" s="110"/>
      <c r="G106" s="111"/>
      <c r="H106" s="182"/>
      <c r="I106" s="178">
        <f t="shared" si="7"/>
        <v>0</v>
      </c>
      <c r="J106" s="184"/>
      <c r="K106" s="184"/>
      <c r="L106" s="184"/>
      <c r="M106" s="184"/>
      <c r="N106" s="61">
        <f t="shared" si="6"/>
        <v>0</v>
      </c>
      <c r="O106" s="184"/>
      <c r="P106" s="185"/>
      <c r="Q106" s="178">
        <f t="shared" si="8"/>
        <v>0</v>
      </c>
      <c r="R106" s="179">
        <f t="shared" si="9"/>
        <v>0</v>
      </c>
      <c r="S106" s="109"/>
    </row>
    <row r="107" spans="1:21" s="10" customFormat="1" hidden="1" x14ac:dyDescent="0.25">
      <c r="A107" s="60" t="str">
        <f t="shared" si="10"/>
        <v/>
      </c>
      <c r="B107" s="112"/>
      <c r="C107" s="109"/>
      <c r="D107" s="109"/>
      <c r="E107" s="110"/>
      <c r="F107" s="110"/>
      <c r="G107" s="111"/>
      <c r="H107" s="182"/>
      <c r="I107" s="178">
        <f t="shared" si="7"/>
        <v>0</v>
      </c>
      <c r="J107" s="184"/>
      <c r="K107" s="184"/>
      <c r="L107" s="184"/>
      <c r="M107" s="184"/>
      <c r="N107" s="61">
        <f t="shared" si="6"/>
        <v>0</v>
      </c>
      <c r="O107" s="184"/>
      <c r="P107" s="185"/>
      <c r="Q107" s="178">
        <f t="shared" si="8"/>
        <v>0</v>
      </c>
      <c r="R107" s="179">
        <f t="shared" si="9"/>
        <v>0</v>
      </c>
      <c r="S107" s="109"/>
    </row>
    <row r="108" spans="1:21" s="10" customFormat="1" hidden="1" x14ac:dyDescent="0.25">
      <c r="A108" s="60" t="str">
        <f t="shared" si="10"/>
        <v/>
      </c>
      <c r="B108" s="112"/>
      <c r="C108" s="109"/>
      <c r="D108" s="109"/>
      <c r="E108" s="110"/>
      <c r="F108" s="110"/>
      <c r="G108" s="111"/>
      <c r="H108" s="183"/>
      <c r="I108" s="178">
        <f t="shared" si="7"/>
        <v>0</v>
      </c>
      <c r="J108" s="184"/>
      <c r="K108" s="184"/>
      <c r="L108" s="184"/>
      <c r="M108" s="184"/>
      <c r="N108" s="61">
        <f>M108+L108+K108+J108</f>
        <v>0</v>
      </c>
      <c r="O108" s="184"/>
      <c r="P108" s="185"/>
      <c r="Q108" s="178">
        <f t="shared" si="8"/>
        <v>0</v>
      </c>
      <c r="R108" s="179">
        <f t="shared" si="9"/>
        <v>0</v>
      </c>
      <c r="S108" s="109"/>
    </row>
    <row r="109" spans="1:21" ht="18" customHeight="1" x14ac:dyDescent="0.25">
      <c r="B109" s="62" t="s">
        <v>68</v>
      </c>
      <c r="H109" s="63">
        <f>SUBTOTAL(9,H13:H108)</f>
        <v>0</v>
      </c>
      <c r="I109" s="63">
        <f>SUBTOTAL(9,I13:I108)</f>
        <v>0</v>
      </c>
      <c r="J109" s="63">
        <f t="shared" ref="J109:O109" si="11">SUBTOTAL(9,J13:J108)</f>
        <v>0</v>
      </c>
      <c r="K109" s="63">
        <f t="shared" si="11"/>
        <v>0</v>
      </c>
      <c r="L109" s="63">
        <f t="shared" si="11"/>
        <v>0</v>
      </c>
      <c r="M109" s="63">
        <f t="shared" si="11"/>
        <v>0</v>
      </c>
      <c r="N109" s="63">
        <f t="shared" si="11"/>
        <v>0</v>
      </c>
      <c r="O109" s="63">
        <f t="shared" si="11"/>
        <v>0</v>
      </c>
      <c r="P109" s="63"/>
      <c r="Q109" s="63">
        <f t="shared" ref="Q109:R109" si="12">SUBTOTAL(9,Q13:Q108)</f>
        <v>0</v>
      </c>
      <c r="R109" s="64">
        <f t="shared" si="12"/>
        <v>0</v>
      </c>
      <c r="T109" s="83"/>
      <c r="U109" s="83"/>
    </row>
    <row r="110" spans="1:21" ht="18" customHeight="1" x14ac:dyDescent="0.25"/>
    <row r="111" spans="1:21" ht="18" customHeight="1" x14ac:dyDescent="0.25">
      <c r="D111" s="82"/>
      <c r="E111" s="82"/>
      <c r="F111" s="82"/>
      <c r="G111" s="82"/>
      <c r="H111" s="82"/>
      <c r="I111" s="82"/>
      <c r="J111" s="82"/>
      <c r="K111" s="82"/>
      <c r="L111" s="82"/>
    </row>
    <row r="112" spans="1:21" ht="16.5" customHeight="1" x14ac:dyDescent="0.25">
      <c r="D112" s="82"/>
      <c r="E112" s="82"/>
      <c r="F112" s="82"/>
      <c r="G112" s="82"/>
      <c r="H112" s="82"/>
      <c r="I112" s="82"/>
      <c r="J112" s="82"/>
      <c r="K112" s="82"/>
      <c r="L112" s="82"/>
      <c r="N112" s="188"/>
      <c r="O112" s="65" t="s">
        <v>69</v>
      </c>
      <c r="P112" s="4"/>
      <c r="Q112" s="66"/>
      <c r="R112" s="164">
        <f>I109</f>
        <v>0</v>
      </c>
      <c r="S112" s="4"/>
    </row>
    <row r="113" spans="1:21" ht="22.5" customHeight="1" x14ac:dyDescent="0.25">
      <c r="D113" s="222" t="s">
        <v>70</v>
      </c>
      <c r="E113" s="223"/>
      <c r="F113" s="223"/>
      <c r="G113" s="223"/>
      <c r="H113" s="223"/>
      <c r="I113" s="223"/>
      <c r="J113" s="223"/>
      <c r="K113" s="223"/>
      <c r="L113" s="223"/>
      <c r="M113" s="223"/>
      <c r="N113" s="188"/>
      <c r="O113" s="65" t="s">
        <v>71</v>
      </c>
      <c r="P113" s="4"/>
      <c r="Q113" s="66"/>
      <c r="R113" s="164">
        <f>N109</f>
        <v>0</v>
      </c>
      <c r="S113" s="4"/>
    </row>
    <row r="114" spans="1:21" ht="18" customHeight="1" x14ac:dyDescent="0.25">
      <c r="D114" s="223"/>
      <c r="E114" s="223"/>
      <c r="F114" s="223"/>
      <c r="G114" s="223"/>
      <c r="H114" s="223"/>
      <c r="I114" s="223"/>
      <c r="J114" s="223"/>
      <c r="K114" s="223"/>
      <c r="L114" s="223"/>
      <c r="M114" s="223"/>
      <c r="N114" s="188"/>
      <c r="O114" s="65" t="s">
        <v>72</v>
      </c>
      <c r="P114" s="4"/>
      <c r="Q114" s="66"/>
      <c r="R114" s="164">
        <f>O109</f>
        <v>0</v>
      </c>
      <c r="S114" s="4"/>
    </row>
    <row r="115" spans="1:21" ht="18" customHeight="1" x14ac:dyDescent="0.25">
      <c r="D115" s="223"/>
      <c r="E115" s="223"/>
      <c r="F115" s="223"/>
      <c r="G115" s="223"/>
      <c r="H115" s="223"/>
      <c r="I115" s="223"/>
      <c r="J115" s="223"/>
      <c r="K115" s="223"/>
      <c r="L115" s="223"/>
      <c r="M115" s="223"/>
      <c r="N115" s="188"/>
      <c r="O115" s="65" t="s">
        <v>73</v>
      </c>
      <c r="P115" s="4"/>
      <c r="Q115" s="66"/>
      <c r="R115" s="164">
        <f>Q109</f>
        <v>0</v>
      </c>
      <c r="S115" s="4"/>
    </row>
    <row r="116" spans="1:21" ht="18" customHeight="1" x14ac:dyDescent="0.25">
      <c r="D116" s="223"/>
      <c r="E116" s="223"/>
      <c r="F116" s="223"/>
      <c r="G116" s="223"/>
      <c r="H116" s="223"/>
      <c r="I116" s="223"/>
      <c r="J116" s="223"/>
      <c r="K116" s="223"/>
      <c r="L116" s="223"/>
      <c r="M116" s="223"/>
      <c r="N116" s="188"/>
      <c r="O116" s="121" t="s">
        <v>74</v>
      </c>
      <c r="P116" s="91"/>
      <c r="Q116" s="122"/>
      <c r="R116" s="165">
        <f>SUM(R112:R115)</f>
        <v>0</v>
      </c>
      <c r="S116" s="4"/>
    </row>
    <row r="117" spans="1:21" ht="18" customHeight="1" thickTop="1" x14ac:dyDescent="0.25">
      <c r="D117" s="223"/>
      <c r="E117" s="223"/>
      <c r="F117" s="223"/>
      <c r="G117" s="223"/>
      <c r="H117" s="223"/>
      <c r="I117" s="223"/>
      <c r="J117" s="223"/>
      <c r="K117" s="223"/>
      <c r="L117" s="223"/>
      <c r="M117" s="223"/>
      <c r="N117" s="188"/>
      <c r="O117" s="136"/>
      <c r="P117" s="137"/>
      <c r="Q117" s="138"/>
      <c r="R117" s="138"/>
      <c r="S117" s="4"/>
    </row>
    <row r="118" spans="1:21" ht="15.75" customHeight="1" x14ac:dyDescent="0.25">
      <c r="D118" s="223"/>
      <c r="E118" s="223"/>
      <c r="F118" s="223"/>
      <c r="G118" s="223"/>
      <c r="H118" s="223"/>
      <c r="I118" s="223"/>
      <c r="J118" s="223"/>
      <c r="K118" s="223"/>
      <c r="L118" s="223"/>
      <c r="M118" s="223"/>
      <c r="N118" s="188"/>
      <c r="O118" s="172" t="s">
        <v>75</v>
      </c>
      <c r="P118" s="67"/>
      <c r="Q118" s="46"/>
      <c r="R118" s="46"/>
      <c r="S118" s="4"/>
    </row>
    <row r="119" spans="1:21" ht="24.95" customHeight="1" x14ac:dyDescent="0.25">
      <c r="D119" s="68"/>
      <c r="E119" s="68"/>
      <c r="F119" s="68"/>
      <c r="G119" s="68"/>
      <c r="H119" s="68"/>
      <c r="I119" s="68"/>
      <c r="J119" s="68"/>
      <c r="K119" s="68"/>
      <c r="L119" s="68"/>
      <c r="N119" s="188"/>
      <c r="O119" s="78" t="s">
        <v>76</v>
      </c>
      <c r="P119" s="89"/>
      <c r="Q119" s="117"/>
      <c r="R119" s="186"/>
      <c r="S119" s="4"/>
    </row>
    <row r="120" spans="1:21" ht="24.95" customHeight="1" x14ac:dyDescent="0.25">
      <c r="C120" s="62"/>
      <c r="D120" s="69"/>
      <c r="E120" s="68"/>
      <c r="F120" s="68"/>
      <c r="G120" s="68"/>
      <c r="H120" s="68"/>
      <c r="I120" s="68"/>
      <c r="J120" s="68"/>
      <c r="K120" s="68"/>
      <c r="L120" s="68"/>
      <c r="M120" s="74"/>
      <c r="N120" s="188"/>
      <c r="O120" s="92" t="s">
        <v>77</v>
      </c>
      <c r="P120" s="93"/>
      <c r="Q120" s="118"/>
      <c r="R120" s="169">
        <f>R119*12%</f>
        <v>0</v>
      </c>
      <c r="S120" s="4"/>
    </row>
    <row r="121" spans="1:21" ht="24.95" customHeight="1" x14ac:dyDescent="0.25">
      <c r="D121" s="69"/>
      <c r="E121" s="68"/>
      <c r="F121" s="68"/>
      <c r="G121" s="68"/>
      <c r="H121" s="68"/>
      <c r="I121" s="68"/>
      <c r="J121" s="68"/>
      <c r="K121" s="68"/>
      <c r="L121" s="68"/>
      <c r="M121" s="74"/>
      <c r="N121" s="189"/>
      <c r="O121" s="80" t="s">
        <v>78</v>
      </c>
      <c r="P121" s="90"/>
      <c r="Q121" s="67"/>
      <c r="R121" s="187"/>
      <c r="S121" s="4"/>
    </row>
    <row r="122" spans="1:21" s="46" customFormat="1" ht="24.95" customHeight="1" x14ac:dyDescent="0.25">
      <c r="A122" s="43"/>
      <c r="B122" s="4"/>
      <c r="C122" s="4"/>
      <c r="D122" s="4"/>
      <c r="E122" s="44"/>
      <c r="F122" s="44"/>
      <c r="G122" s="45"/>
      <c r="H122" s="45"/>
      <c r="I122" s="45"/>
      <c r="J122" s="45"/>
      <c r="K122" s="45"/>
      <c r="L122" s="45"/>
      <c r="M122" s="45"/>
      <c r="N122" s="188"/>
      <c r="O122" s="94" t="s">
        <v>79</v>
      </c>
      <c r="P122" s="95"/>
      <c r="Q122" s="119"/>
      <c r="R122" s="170">
        <f>R114</f>
        <v>0</v>
      </c>
      <c r="T122" s="4"/>
      <c r="U122" s="4"/>
    </row>
    <row r="123" spans="1:21" s="46" customFormat="1" ht="24.95" customHeight="1" thickBot="1" x14ac:dyDescent="0.3">
      <c r="A123" s="43"/>
      <c r="B123" s="4"/>
      <c r="C123" s="4"/>
      <c r="D123" s="155"/>
      <c r="E123" s="156"/>
      <c r="F123" s="156"/>
      <c r="G123" s="157"/>
      <c r="H123" s="157"/>
      <c r="I123" s="157"/>
      <c r="J123" s="157"/>
      <c r="K123" s="45"/>
      <c r="L123" s="45"/>
      <c r="M123" s="45"/>
      <c r="N123" s="188"/>
      <c r="O123" s="96" t="s">
        <v>80</v>
      </c>
      <c r="P123" s="97"/>
      <c r="Q123" s="120"/>
      <c r="R123" s="171">
        <f>R120-SUM(R121:R122)</f>
        <v>0</v>
      </c>
      <c r="S123" s="168" t="str">
        <f>IF(R123&lt;0,"Exceed Limit","")</f>
        <v/>
      </c>
      <c r="T123" s="4"/>
      <c r="U123" s="4"/>
    </row>
    <row r="124" spans="1:21" s="46" customFormat="1" ht="39.950000000000003" customHeight="1" thickBot="1" x14ac:dyDescent="0.3">
      <c r="A124" s="43"/>
      <c r="B124" s="4"/>
      <c r="C124" s="4"/>
      <c r="D124" s="157"/>
      <c r="E124" s="167" t="s">
        <v>81</v>
      </c>
      <c r="F124" s="218"/>
      <c r="G124" s="218"/>
      <c r="H124" s="218"/>
      <c r="I124" s="190"/>
      <c r="J124" s="167" t="s">
        <v>82</v>
      </c>
      <c r="K124" s="220"/>
      <c r="L124" s="220"/>
      <c r="M124" s="220"/>
      <c r="N124" s="45"/>
      <c r="T124" s="4"/>
      <c r="U124" s="4"/>
    </row>
    <row r="125" spans="1:21" s="46" customFormat="1" ht="39.950000000000003" customHeight="1" thickBot="1" x14ac:dyDescent="0.3">
      <c r="A125" s="43"/>
      <c r="B125" s="4"/>
      <c r="C125" s="4"/>
      <c r="D125" s="157"/>
      <c r="E125" s="167" t="s">
        <v>83</v>
      </c>
      <c r="F125" s="219"/>
      <c r="G125" s="219"/>
      <c r="H125" s="219"/>
      <c r="I125" s="191"/>
      <c r="J125" s="167" t="s">
        <v>84</v>
      </c>
      <c r="K125" s="221"/>
      <c r="L125" s="221"/>
      <c r="M125" s="221"/>
      <c r="N125" s="45"/>
      <c r="Q125" s="196" t="s">
        <v>105</v>
      </c>
      <c r="R125" s="197">
        <f>IF(R123&lt;0,R116+R123,R116)</f>
        <v>0</v>
      </c>
      <c r="T125" s="4"/>
      <c r="U125" s="4"/>
    </row>
    <row r="126" spans="1:21" s="46" customFormat="1" ht="17.25" x14ac:dyDescent="0.25">
      <c r="A126" s="43"/>
      <c r="B126" s="4"/>
      <c r="C126" s="4"/>
      <c r="D126" s="79"/>
      <c r="E126" s="44"/>
      <c r="F126" s="44"/>
      <c r="G126" s="45"/>
      <c r="H126" s="45"/>
      <c r="I126" s="45"/>
      <c r="J126" s="45"/>
      <c r="K126" s="45"/>
      <c r="U126" s="4"/>
    </row>
  </sheetData>
  <sheetProtection algorithmName="SHA-512" hashValue="JogDWOZGx151nSymJcaRhI5L7Ad2g7j/3RSAKTmCwBZjQonmLPdSMe6cGlQAuxpMBbYmNs25tl0DfL8ukPxVmQ==" saltValue="woMGD6MBac/T0A34+lSLWA==" spinCount="100000" sheet="1" objects="1" formatCells="0" formatColumns="0" formatRows="0" sort="0" autoFilter="0"/>
  <protectedRanges>
    <protectedRange sqref="K124:M125" name="RangeTitle"/>
    <protectedRange sqref="F124:H125" name="Range07Signature"/>
    <protectedRange sqref="C4:C7" name="Range01Grantinfo"/>
    <protectedRange sqref="B13:H108" name="Range02Employee"/>
    <protectedRange sqref="J13:M108" name="Range03Benefits"/>
    <protectedRange sqref="O13:P108" name="Range04ICSupplies"/>
    <protectedRange sqref="S13:S108" name="Range05Comments"/>
    <protectedRange sqref="R119 R121" name="Range06Box"/>
  </protectedRanges>
  <autoFilter ref="A11:S108" xr:uid="{5F48488D-B740-4AB0-992D-0C0D33992154}">
    <filterColumn colId="0">
      <customFilters>
        <customFilter operator="notEqual" val=" "/>
      </customFilters>
    </filterColumn>
  </autoFilter>
  <mergeCells count="23">
    <mergeCell ref="F124:H124"/>
    <mergeCell ref="F125:H125"/>
    <mergeCell ref="K124:M124"/>
    <mergeCell ref="K125:M125"/>
    <mergeCell ref="D113:M118"/>
    <mergeCell ref="R10:R11"/>
    <mergeCell ref="S10:S11"/>
    <mergeCell ref="F10:F11"/>
    <mergeCell ref="G10:G11"/>
    <mergeCell ref="J10:N10"/>
    <mergeCell ref="P10:Q10"/>
    <mergeCell ref="H10:I10"/>
    <mergeCell ref="C7:N7"/>
    <mergeCell ref="A10:A11"/>
    <mergeCell ref="B10:B11"/>
    <mergeCell ref="C10:C11"/>
    <mergeCell ref="D10:D11"/>
    <mergeCell ref="E10:E11"/>
    <mergeCell ref="A1:S1"/>
    <mergeCell ref="A2:S2"/>
    <mergeCell ref="C4:N4"/>
    <mergeCell ref="C5:N5"/>
    <mergeCell ref="C6:N6"/>
  </mergeCells>
  <conditionalFormatting sqref="P13">
    <cfRule type="cellIs" dxfId="1" priority="2" operator="greaterThan">
      <formula>0.35</formula>
    </cfRule>
  </conditionalFormatting>
  <conditionalFormatting sqref="P14:P108">
    <cfRule type="cellIs" dxfId="0" priority="1" operator="greaterThan">
      <formula>0.35</formula>
    </cfRule>
  </conditionalFormatting>
  <printOptions horizontalCentered="1"/>
  <pageMargins left="0.45" right="0.45" top="0.5" bottom="0.5" header="0.3" footer="0.3"/>
  <pageSetup paperSize="17" scale="57" fitToHeight="0" orientation="landscape" r:id="rId1"/>
  <headerFooter>
    <oddHeader>&amp;R&amp;12&amp;G</oddHeader>
    <oddFooter>&amp;L&amp;"-,Italic"LOS ANGELES COUNTY REGIONAL PARK AND OPEN SPACE DISTRICT&amp;R&amp;8&amp;P of &amp;N</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F3F36-D4FF-490B-9438-93E8FD0273D8}">
  <sheetPr filterMode="1">
    <pageSetUpPr fitToPage="1"/>
  </sheetPr>
  <dimension ref="A1:L110"/>
  <sheetViews>
    <sheetView tabSelected="1" topLeftCell="B5" workbookViewId="0">
      <selection activeCell="E129" sqref="E129"/>
    </sheetView>
  </sheetViews>
  <sheetFormatPr defaultColWidth="9.140625" defaultRowHeight="15" x14ac:dyDescent="0.25"/>
  <cols>
    <col min="1" max="1" width="8.7109375" style="12" customWidth="1"/>
    <col min="2" max="2" width="28.7109375" style="10" customWidth="1"/>
    <col min="3" max="3" width="24.28515625" style="10" customWidth="1"/>
    <col min="4" max="4" width="31.7109375" style="10" customWidth="1"/>
    <col min="5" max="5" width="15.5703125" style="2" bestFit="1" customWidth="1"/>
    <col min="6" max="6" width="14.42578125" style="2" bestFit="1" customWidth="1"/>
    <col min="7" max="7" width="17.85546875" style="13" bestFit="1" customWidth="1"/>
    <col min="8" max="8" width="21.5703125" style="13" bestFit="1" customWidth="1"/>
    <col min="9" max="10" width="22.85546875" style="13" customWidth="1"/>
    <col min="11" max="11" width="21.85546875" style="13" customWidth="1"/>
    <col min="12" max="16384" width="9.140625" style="10"/>
  </cols>
  <sheetData>
    <row r="1" spans="1:11" s="5" customFormat="1" ht="23.25" x14ac:dyDescent="0.25">
      <c r="A1" s="225" t="s">
        <v>85</v>
      </c>
      <c r="B1" s="225"/>
      <c r="C1" s="225"/>
      <c r="D1" s="225"/>
      <c r="E1" s="225"/>
      <c r="F1" s="225"/>
      <c r="G1" s="225"/>
      <c r="H1" s="225"/>
      <c r="I1" s="225"/>
      <c r="J1" s="225"/>
      <c r="K1" s="225"/>
    </row>
    <row r="2" spans="1:11" s="5" customFormat="1" ht="23.25" x14ac:dyDescent="0.25">
      <c r="A2" s="226" t="s">
        <v>18</v>
      </c>
      <c r="B2" s="226"/>
      <c r="C2" s="226"/>
      <c r="D2" s="226"/>
      <c r="E2" s="226"/>
      <c r="F2" s="226"/>
      <c r="G2" s="226"/>
      <c r="H2" s="226"/>
      <c r="I2" s="226"/>
      <c r="J2" s="226"/>
      <c r="K2" s="226"/>
    </row>
    <row r="4" spans="1:11" s="7" customFormat="1" ht="21" x14ac:dyDescent="0.25">
      <c r="A4" s="6" t="s">
        <v>19</v>
      </c>
      <c r="C4" s="224" t="str">
        <f>IF(ISBLANK('Detail-Data Entry Form'!C4),"",'Detail-Data Entry Form'!C4)</f>
        <v/>
      </c>
      <c r="D4" s="224" t="e">
        <f>IF(ISBLANK(#REF!),"",#REF!)</f>
        <v>#REF!</v>
      </c>
      <c r="E4" s="224" t="e">
        <f>IF(ISBLANK(#REF!),"",#REF!)</f>
        <v>#REF!</v>
      </c>
      <c r="F4" s="224" t="e">
        <f>IF(ISBLANK(#REF!),"",#REF!)</f>
        <v>#REF!</v>
      </c>
      <c r="G4" s="224" t="e">
        <f>IF(ISBLANK(#REF!),"",#REF!)</f>
        <v>#REF!</v>
      </c>
      <c r="H4" s="224" t="e">
        <f>IF(ISBLANK(#REF!),"",#REF!)</f>
        <v>#REF!</v>
      </c>
      <c r="I4" s="21"/>
      <c r="J4" s="21"/>
      <c r="K4" s="21"/>
    </row>
    <row r="5" spans="1:11" s="7" customFormat="1" ht="21" x14ac:dyDescent="0.25">
      <c r="A5" s="6" t="s">
        <v>20</v>
      </c>
      <c r="C5" s="224" t="str">
        <f>IF(ISBLANK('Detail-Data Entry Form'!C5),"",'Detail-Data Entry Form'!C5)</f>
        <v/>
      </c>
      <c r="D5" s="224" t="e">
        <f>IF(ISBLANK(#REF!),"",#REF!)</f>
        <v>#REF!</v>
      </c>
      <c r="E5" s="224" t="e">
        <f>IF(ISBLANK(#REF!),"",#REF!)</f>
        <v>#REF!</v>
      </c>
      <c r="F5" s="224" t="e">
        <f>IF(ISBLANK(#REF!),"",#REF!)</f>
        <v>#REF!</v>
      </c>
      <c r="G5" s="224" t="e">
        <f>IF(ISBLANK(#REF!),"",#REF!)</f>
        <v>#REF!</v>
      </c>
      <c r="H5" s="224" t="e">
        <f>IF(ISBLANK(#REF!),"",#REF!)</f>
        <v>#REF!</v>
      </c>
      <c r="I5" s="21"/>
      <c r="J5" s="21"/>
      <c r="K5" s="21"/>
    </row>
    <row r="6" spans="1:11" s="7" customFormat="1" ht="21" x14ac:dyDescent="0.25">
      <c r="A6" s="6" t="s">
        <v>21</v>
      </c>
      <c r="C6" s="224" t="str">
        <f>IF(ISBLANK('Detail-Data Entry Form'!C6),"",'Detail-Data Entry Form'!C6)</f>
        <v/>
      </c>
      <c r="D6" s="224" t="e">
        <f>IF(ISBLANK(#REF!),"",#REF!)</f>
        <v>#REF!</v>
      </c>
      <c r="E6" s="224" t="e">
        <f>IF(ISBLANK(#REF!),"",#REF!)</f>
        <v>#REF!</v>
      </c>
      <c r="F6" s="224" t="e">
        <f>IF(ISBLANK(#REF!),"",#REF!)</f>
        <v>#REF!</v>
      </c>
      <c r="G6" s="224" t="e">
        <f>IF(ISBLANK(#REF!),"",#REF!)</f>
        <v>#REF!</v>
      </c>
      <c r="H6" s="224" t="e">
        <f>IF(ISBLANK(#REF!),"",#REF!)</f>
        <v>#REF!</v>
      </c>
      <c r="I6" s="21"/>
      <c r="J6" s="21"/>
      <c r="K6" s="21"/>
    </row>
    <row r="7" spans="1:11" s="7" customFormat="1" ht="50.25" customHeight="1" x14ac:dyDescent="0.25">
      <c r="A7" s="6" t="s">
        <v>22</v>
      </c>
      <c r="C7" s="224" t="str">
        <f>IF(ISBLANK('Detail-Data Entry Form'!C7),"",'Detail-Data Entry Form'!C7)</f>
        <v/>
      </c>
      <c r="D7" s="224" t="e">
        <f>IF(ISBLANK(#REF!),"",#REF!)</f>
        <v>#REF!</v>
      </c>
      <c r="E7" s="224" t="e">
        <f>IF(ISBLANK(#REF!),"",#REF!)</f>
        <v>#REF!</v>
      </c>
      <c r="F7" s="224" t="e">
        <f>IF(ISBLANK(#REF!),"",#REF!)</f>
        <v>#REF!</v>
      </c>
      <c r="G7" s="224" t="e">
        <f>IF(ISBLANK(#REF!),"",#REF!)</f>
        <v>#REF!</v>
      </c>
      <c r="H7" s="224" t="e">
        <f>IF(ISBLANK(#REF!),"",#REF!)</f>
        <v>#REF!</v>
      </c>
      <c r="I7" s="21"/>
      <c r="J7" s="21"/>
      <c r="K7" s="21"/>
    </row>
    <row r="8" spans="1:11" s="9" customFormat="1" ht="23.25" customHeight="1" x14ac:dyDescent="0.25">
      <c r="A8" s="8"/>
      <c r="E8" s="3"/>
      <c r="F8" s="3"/>
      <c r="G8" s="22"/>
      <c r="H8" s="22"/>
      <c r="I8" s="23"/>
      <c r="J8" s="23"/>
      <c r="K8" s="23"/>
    </row>
    <row r="9" spans="1:11" ht="24" customHeight="1" x14ac:dyDescent="0.25">
      <c r="A9" s="14"/>
      <c r="B9" s="24"/>
      <c r="C9" s="24"/>
      <c r="D9" s="24"/>
      <c r="E9" s="25"/>
      <c r="F9" s="25"/>
      <c r="G9" s="26"/>
      <c r="H9" s="27"/>
      <c r="I9" s="26"/>
      <c r="J9" s="26"/>
      <c r="K9" s="26"/>
    </row>
    <row r="10" spans="1:11" s="11" customFormat="1" ht="55.5" customHeight="1" x14ac:dyDescent="0.25">
      <c r="A10" s="1" t="s">
        <v>41</v>
      </c>
      <c r="B10" s="1" t="s">
        <v>42</v>
      </c>
      <c r="C10" s="1" t="s">
        <v>43</v>
      </c>
      <c r="D10" s="1" t="s">
        <v>44</v>
      </c>
      <c r="E10" s="28" t="s">
        <v>45</v>
      </c>
      <c r="F10" s="28" t="s">
        <v>46</v>
      </c>
      <c r="G10" s="29" t="s">
        <v>69</v>
      </c>
      <c r="H10" s="29" t="s">
        <v>71</v>
      </c>
      <c r="I10" s="29" t="s">
        <v>86</v>
      </c>
      <c r="J10" s="29" t="s">
        <v>87</v>
      </c>
      <c r="K10" s="29" t="s">
        <v>74</v>
      </c>
    </row>
    <row r="11" spans="1:11" x14ac:dyDescent="0.25">
      <c r="A11" s="150">
        <f>'Detail-Data Entry Form'!A12</f>
        <v>0</v>
      </c>
      <c r="B11" s="140" t="str">
        <f>IF($A11="","",VLOOKUP($A11,'Detail-Data Entry Form'!$A$12:$S$108,2,FALSE))</f>
        <v>Example # 1</v>
      </c>
      <c r="C11" s="151" t="str">
        <f>IF($A11="","",VLOOKUP($A11,'Detail-Data Entry Form'!$A$12:$S$108,3,FALSE))</f>
        <v>Painter</v>
      </c>
      <c r="D11" s="140" t="str">
        <f>IF($A11="","",VLOOKUP($A11,'Detail-Data Entry Form'!$A$12:$S$108,4,FALSE))</f>
        <v>Painting</v>
      </c>
      <c r="E11" s="142">
        <f>IF($A11="","",VLOOKUP($A11,'Detail-Data Entry Form'!$A$12:$S$108,5,FALSE))</f>
        <v>44221</v>
      </c>
      <c r="F11" s="142">
        <f>IF($A11="","",VLOOKUP($A11,'Detail-Data Entry Form'!$A$12:$S$108,6,FALSE))</f>
        <v>44234</v>
      </c>
      <c r="G11" s="152">
        <f>IF($A11="","",VLOOKUP($A11,'Detail-Data Entry Form'!$A$12:$S$108,9,FALSE))</f>
        <v>1050</v>
      </c>
      <c r="H11" s="152">
        <f>IF($A11="","",VLOOKUP($A11,'Detail-Data Entry Form'!$A$12:$S$108,14,FALSE))</f>
        <v>433.97999999999996</v>
      </c>
      <c r="I11" s="152">
        <f>IF($A11="","",VLOOKUP($A11,'Detail-Data Entry Form'!$A$12:$S$108,15,FALSE))</f>
        <v>1100.9000000000001</v>
      </c>
      <c r="J11" s="152">
        <f>IF($A11="","",VLOOKUP($A11,'Detail-Data Entry Form'!$A$12:$S$108,17,FALSE))</f>
        <v>126</v>
      </c>
      <c r="K11" s="152">
        <f>IF($A11="","",VLOOKUP($A11,'Detail-Data Entry Form'!$A$12:$S$108,18,FALSE))</f>
        <v>2710.88</v>
      </c>
    </row>
    <row r="12" spans="1:11" s="11" customFormat="1" x14ac:dyDescent="0.25">
      <c r="A12" s="15">
        <f>'Detail-Data Entry Form'!A13</f>
        <v>1</v>
      </c>
      <c r="B12" s="30">
        <f>IF($A12="","",VLOOKUP($A12,'Detail-Data Entry Form'!$A$12:$S$108,2,FALSE))</f>
        <v>0</v>
      </c>
      <c r="C12" s="30">
        <f>IF($A12="","",VLOOKUP($A12,'Detail-Data Entry Form'!$A$12:$S$108,3,FALSE))</f>
        <v>0</v>
      </c>
      <c r="D12" s="30">
        <f>IF($A12="","",VLOOKUP($A12,'Detail-Data Entry Form'!$A$12:$S$108,4,FALSE))</f>
        <v>0</v>
      </c>
      <c r="E12" s="31">
        <f>IF($A12="","",VLOOKUP($A12,'Detail-Data Entry Form'!$A$12:$S$108,5,FALSE))</f>
        <v>0</v>
      </c>
      <c r="F12" s="31">
        <f>IF($A12="","",VLOOKUP($A12,'Detail-Data Entry Form'!$A$12:$S$108,6,FALSE))</f>
        <v>0</v>
      </c>
      <c r="G12" s="32">
        <f>IF($A12="","",VLOOKUP($A12,'Detail-Data Entry Form'!$A$12:$S$108,9,FALSE))</f>
        <v>0</v>
      </c>
      <c r="H12" s="32">
        <f>IF($A12="","",VLOOKUP($A12,'Detail-Data Entry Form'!$A$12:$S$108,14,FALSE))</f>
        <v>0</v>
      </c>
      <c r="I12" s="32">
        <f>IF($A12="","",VLOOKUP($A12,'Detail-Data Entry Form'!$A$12:$S$108,15,FALSE))</f>
        <v>0</v>
      </c>
      <c r="J12" s="32">
        <f>IF($A12="","",VLOOKUP($A12,'Detail-Data Entry Form'!$A$12:$S$108,17,FALSE))</f>
        <v>0</v>
      </c>
      <c r="K12" s="32">
        <f>IF($A12="","",VLOOKUP($A12,'Detail-Data Entry Form'!$A$12:$S$108,18,FALSE))</f>
        <v>0</v>
      </c>
    </row>
    <row r="13" spans="1:11" hidden="1" x14ac:dyDescent="0.25">
      <c r="A13" s="15" t="str">
        <f>'Detail-Data Entry Form'!A14</f>
        <v/>
      </c>
      <c r="B13" s="30" t="str">
        <f>IF($A13="","",VLOOKUP($A13,'Detail-Data Entry Form'!$A$12:$S$108,2,FALSE))</f>
        <v/>
      </c>
      <c r="C13" s="30" t="str">
        <f>IF($A13="","",VLOOKUP($A13,'Detail-Data Entry Form'!$A$12:$S$108,3,FALSE))</f>
        <v/>
      </c>
      <c r="D13" s="30" t="str">
        <f>IF($A13="","",VLOOKUP($A13,'Detail-Data Entry Form'!$A$12:$S$108,4,FALSE))</f>
        <v/>
      </c>
      <c r="E13" s="31" t="str">
        <f>IF($A13="","",VLOOKUP($A13,'Detail-Data Entry Form'!$A$12:$S$108,5,FALSE))</f>
        <v/>
      </c>
      <c r="F13" s="31" t="str">
        <f>IF($A13="","",VLOOKUP($A13,'Detail-Data Entry Form'!$A$12:$S$108,6,FALSE))</f>
        <v/>
      </c>
      <c r="G13" s="32" t="str">
        <f>IF($A13="","",VLOOKUP($A13,'Detail-Data Entry Form'!$A$12:$S$108,9,FALSE))</f>
        <v/>
      </c>
      <c r="H13" s="32" t="str">
        <f>IF($A13="","",VLOOKUP($A13,'Detail-Data Entry Form'!$A$12:$S$108,14,FALSE))</f>
        <v/>
      </c>
      <c r="I13" s="32" t="str">
        <f>IF($A13="","",VLOOKUP($A13,'Detail-Data Entry Form'!$A$12:$S$108,15,FALSE))</f>
        <v/>
      </c>
      <c r="J13" s="32" t="str">
        <f>IF($A13="","",VLOOKUP($A13,'Detail-Data Entry Form'!$A$12:$S$108,17,FALSE))</f>
        <v/>
      </c>
      <c r="K13" s="32" t="str">
        <f>IF($A13="","",VLOOKUP($A13,'Detail-Data Entry Form'!$A$12:$S$108,18,FALSE))</f>
        <v/>
      </c>
    </row>
    <row r="14" spans="1:11" ht="26.45" hidden="1" customHeight="1" x14ac:dyDescent="0.25">
      <c r="A14" s="15" t="str">
        <f>'Detail-Data Entry Form'!A15</f>
        <v/>
      </c>
      <c r="B14" s="30" t="str">
        <f>IF($A14="","",VLOOKUP($A14,'Detail-Data Entry Form'!$A$12:$S$108,2,FALSE))</f>
        <v/>
      </c>
      <c r="C14" s="30" t="str">
        <f>IF($A14="","",VLOOKUP($A14,'Detail-Data Entry Form'!$A$12:$S$108,3,FALSE))</f>
        <v/>
      </c>
      <c r="D14" s="30" t="str">
        <f>IF($A14="","",VLOOKUP($A14,'Detail-Data Entry Form'!$A$12:$S$108,4,FALSE))</f>
        <v/>
      </c>
      <c r="E14" s="31" t="str">
        <f>IF($A14="","",VLOOKUP($A14,'Detail-Data Entry Form'!$A$12:$S$108,5,FALSE))</f>
        <v/>
      </c>
      <c r="F14" s="31" t="str">
        <f>IF($A14="","",VLOOKUP($A14,'Detail-Data Entry Form'!$A$12:$S$108,6,FALSE))</f>
        <v/>
      </c>
      <c r="G14" s="32" t="str">
        <f>IF($A14="","",VLOOKUP($A14,'Detail-Data Entry Form'!$A$12:$S$108,9,FALSE))</f>
        <v/>
      </c>
      <c r="H14" s="32" t="str">
        <f>IF($A14="","",VLOOKUP($A14,'Detail-Data Entry Form'!$A$12:$S$108,14,FALSE))</f>
        <v/>
      </c>
      <c r="I14" s="32" t="str">
        <f>IF($A14="","",VLOOKUP($A14,'Detail-Data Entry Form'!$A$12:$S$108,15,FALSE))</f>
        <v/>
      </c>
      <c r="J14" s="32" t="str">
        <f>IF($A14="","",VLOOKUP($A14,'Detail-Data Entry Form'!$A$12:$S$108,17,FALSE))</f>
        <v/>
      </c>
      <c r="K14" s="32" t="str">
        <f>IF($A14="","",VLOOKUP($A14,'Detail-Data Entry Form'!$A$12:$S$108,18,FALSE))</f>
        <v/>
      </c>
    </row>
    <row r="15" spans="1:11" ht="49.5" hidden="1" customHeight="1" x14ac:dyDescent="0.25">
      <c r="A15" s="15" t="str">
        <f>'Detail-Data Entry Form'!A16</f>
        <v/>
      </c>
      <c r="B15" s="30" t="str">
        <f>IF($A15="","",VLOOKUP($A15,'Detail-Data Entry Form'!$A$12:$S$108,2,FALSE))</f>
        <v/>
      </c>
      <c r="C15" s="30" t="str">
        <f>IF($A15="","",VLOOKUP($A15,'Detail-Data Entry Form'!$A$12:$S$108,3,FALSE))</f>
        <v/>
      </c>
      <c r="D15" s="30" t="str">
        <f>IF($A15="","",VLOOKUP($A15,'Detail-Data Entry Form'!$A$12:$S$108,4,FALSE))</f>
        <v/>
      </c>
      <c r="E15" s="31" t="str">
        <f>IF($A15="","",VLOOKUP($A15,'Detail-Data Entry Form'!$A$12:$S$108,5,FALSE))</f>
        <v/>
      </c>
      <c r="F15" s="31" t="str">
        <f>IF($A15="","",VLOOKUP($A15,'Detail-Data Entry Form'!$A$12:$S$108,6,FALSE))</f>
        <v/>
      </c>
      <c r="G15" s="32" t="str">
        <f>IF($A15="","",VLOOKUP($A15,'Detail-Data Entry Form'!$A$12:$S$108,9,FALSE))</f>
        <v/>
      </c>
      <c r="H15" s="32" t="str">
        <f>IF($A15="","",VLOOKUP($A15,'Detail-Data Entry Form'!$A$12:$S$108,14,FALSE))</f>
        <v/>
      </c>
      <c r="I15" s="32" t="str">
        <f>IF($A15="","",VLOOKUP($A15,'Detail-Data Entry Form'!$A$12:$S$108,15,FALSE))</f>
        <v/>
      </c>
      <c r="J15" s="32" t="str">
        <f>IF($A15="","",VLOOKUP($A15,'Detail-Data Entry Form'!$A$12:$S$108,17,FALSE))</f>
        <v/>
      </c>
      <c r="K15" s="32" t="str">
        <f>IF($A15="","",VLOOKUP($A15,'Detail-Data Entry Form'!$A$12:$S$108,18,FALSE))</f>
        <v/>
      </c>
    </row>
    <row r="16" spans="1:11" ht="60.6" hidden="1" customHeight="1" x14ac:dyDescent="0.25">
      <c r="A16" s="15" t="str">
        <f>'Detail-Data Entry Form'!A17</f>
        <v/>
      </c>
      <c r="B16" s="30" t="str">
        <f>IF($A16="","",VLOOKUP($A16,'Detail-Data Entry Form'!$A$12:$S$108,2,FALSE))</f>
        <v/>
      </c>
      <c r="C16" s="30" t="str">
        <f>IF($A16="","",VLOOKUP($A16,'Detail-Data Entry Form'!$A$12:$S$108,3,FALSE))</f>
        <v/>
      </c>
      <c r="D16" s="30" t="str">
        <f>IF($A16="","",VLOOKUP($A16,'Detail-Data Entry Form'!$A$12:$S$108,4,FALSE))</f>
        <v/>
      </c>
      <c r="E16" s="31" t="str">
        <f>IF($A16="","",VLOOKUP($A16,'Detail-Data Entry Form'!$A$12:$S$108,5,FALSE))</f>
        <v/>
      </c>
      <c r="F16" s="31" t="str">
        <f>IF($A16="","",VLOOKUP($A16,'Detail-Data Entry Form'!$A$12:$S$108,6,FALSE))</f>
        <v/>
      </c>
      <c r="G16" s="32" t="str">
        <f>IF($A16="","",VLOOKUP($A16,'Detail-Data Entry Form'!$A$12:$S$108,9,FALSE))</f>
        <v/>
      </c>
      <c r="H16" s="32" t="str">
        <f>IF($A16="","",VLOOKUP($A16,'Detail-Data Entry Form'!$A$12:$S$108,14,FALSE))</f>
        <v/>
      </c>
      <c r="I16" s="32" t="str">
        <f>IF($A16="","",VLOOKUP($A16,'Detail-Data Entry Form'!$A$12:$S$108,15,FALSE))</f>
        <v/>
      </c>
      <c r="J16" s="32" t="str">
        <f>IF($A16="","",VLOOKUP($A16,'Detail-Data Entry Form'!$A$12:$S$108,17,FALSE))</f>
        <v/>
      </c>
      <c r="K16" s="32" t="str">
        <f>IF($A16="","",VLOOKUP($A16,'Detail-Data Entry Form'!$A$12:$S$108,18,FALSE))</f>
        <v/>
      </c>
    </row>
    <row r="17" spans="1:11" hidden="1" x14ac:dyDescent="0.25">
      <c r="A17" s="15" t="str">
        <f>'Detail-Data Entry Form'!A18</f>
        <v/>
      </c>
      <c r="B17" s="30" t="str">
        <f>IF($A17="","",VLOOKUP($A17,'Detail-Data Entry Form'!$A$12:$S$108,2,FALSE))</f>
        <v/>
      </c>
      <c r="C17" s="30" t="str">
        <f>IF($A17="","",VLOOKUP($A17,'Detail-Data Entry Form'!$A$12:$S$108,3,FALSE))</f>
        <v/>
      </c>
      <c r="D17" s="30" t="str">
        <f>IF($A17="","",VLOOKUP($A17,'Detail-Data Entry Form'!$A$12:$S$108,4,FALSE))</f>
        <v/>
      </c>
      <c r="E17" s="31" t="str">
        <f>IF($A17="","",VLOOKUP($A17,'Detail-Data Entry Form'!$A$12:$S$108,5,FALSE))</f>
        <v/>
      </c>
      <c r="F17" s="31" t="str">
        <f>IF($A17="","",VLOOKUP($A17,'Detail-Data Entry Form'!$A$12:$S$108,6,FALSE))</f>
        <v/>
      </c>
      <c r="G17" s="32" t="str">
        <f>IF($A17="","",VLOOKUP($A17,'Detail-Data Entry Form'!$A$12:$S$108,9,FALSE))</f>
        <v/>
      </c>
      <c r="H17" s="32" t="str">
        <f>IF($A17="","",VLOOKUP($A17,'Detail-Data Entry Form'!$A$12:$S$108,14,FALSE))</f>
        <v/>
      </c>
      <c r="I17" s="32" t="str">
        <f>IF($A17="","",VLOOKUP($A17,'Detail-Data Entry Form'!$A$12:$S$108,15,FALSE))</f>
        <v/>
      </c>
      <c r="J17" s="32" t="str">
        <f>IF($A17="","",VLOOKUP($A17,'Detail-Data Entry Form'!$A$12:$S$108,17,FALSE))</f>
        <v/>
      </c>
      <c r="K17" s="32" t="str">
        <f>IF($A17="","",VLOOKUP($A17,'Detail-Data Entry Form'!$A$12:$S$108,18,FALSE))</f>
        <v/>
      </c>
    </row>
    <row r="18" spans="1:11" hidden="1" x14ac:dyDescent="0.25">
      <c r="A18" s="15" t="str">
        <f>'Detail-Data Entry Form'!A19</f>
        <v/>
      </c>
      <c r="B18" s="30" t="str">
        <f>IF($A18="","",VLOOKUP($A18,'Detail-Data Entry Form'!$A$12:$S$108,2,FALSE))</f>
        <v/>
      </c>
      <c r="C18" s="30" t="str">
        <f>IF($A18="","",VLOOKUP($A18,'Detail-Data Entry Form'!$A$12:$S$108,3,FALSE))</f>
        <v/>
      </c>
      <c r="D18" s="30" t="str">
        <f>IF($A18="","",VLOOKUP($A18,'Detail-Data Entry Form'!$A$12:$S$108,4,FALSE))</f>
        <v/>
      </c>
      <c r="E18" s="31" t="str">
        <f>IF($A18="","",VLOOKUP($A18,'Detail-Data Entry Form'!$A$12:$S$108,5,FALSE))</f>
        <v/>
      </c>
      <c r="F18" s="31" t="str">
        <f>IF($A18="","",VLOOKUP($A18,'Detail-Data Entry Form'!$A$12:$S$108,6,FALSE))</f>
        <v/>
      </c>
      <c r="G18" s="32" t="str">
        <f>IF($A18="","",VLOOKUP($A18,'Detail-Data Entry Form'!$A$12:$S$108,9,FALSE))</f>
        <v/>
      </c>
      <c r="H18" s="32" t="str">
        <f>IF($A18="","",VLOOKUP($A18,'Detail-Data Entry Form'!$A$12:$S$108,14,FALSE))</f>
        <v/>
      </c>
      <c r="I18" s="32" t="str">
        <f>IF($A18="","",VLOOKUP($A18,'Detail-Data Entry Form'!$A$12:$S$108,15,FALSE))</f>
        <v/>
      </c>
      <c r="J18" s="32" t="str">
        <f>IF($A18="","",VLOOKUP($A18,'Detail-Data Entry Form'!$A$12:$S$108,17,FALSE))</f>
        <v/>
      </c>
      <c r="K18" s="32" t="str">
        <f>IF($A18="","",VLOOKUP($A18,'Detail-Data Entry Form'!$A$12:$S$108,18,FALSE))</f>
        <v/>
      </c>
    </row>
    <row r="19" spans="1:11" hidden="1" x14ac:dyDescent="0.25">
      <c r="A19" s="15" t="str">
        <f>'Detail-Data Entry Form'!A20</f>
        <v/>
      </c>
      <c r="B19" s="30" t="str">
        <f>IF($A19="","",VLOOKUP($A19,'Detail-Data Entry Form'!$A$12:$S$108,2,FALSE))</f>
        <v/>
      </c>
      <c r="C19" s="30" t="str">
        <f>IF($A19="","",VLOOKUP($A19,'Detail-Data Entry Form'!$A$12:$S$108,3,FALSE))</f>
        <v/>
      </c>
      <c r="D19" s="30" t="str">
        <f>IF($A19="","",VLOOKUP($A19,'Detail-Data Entry Form'!$A$12:$S$108,4,FALSE))</f>
        <v/>
      </c>
      <c r="E19" s="31" t="str">
        <f>IF($A19="","",VLOOKUP($A19,'Detail-Data Entry Form'!$A$12:$S$108,5,FALSE))</f>
        <v/>
      </c>
      <c r="F19" s="31" t="str">
        <f>IF($A19="","",VLOOKUP($A19,'Detail-Data Entry Form'!$A$12:$S$108,6,FALSE))</f>
        <v/>
      </c>
      <c r="G19" s="32" t="str">
        <f>IF($A19="","",VLOOKUP($A19,'Detail-Data Entry Form'!$A$12:$S$108,9,FALSE))</f>
        <v/>
      </c>
      <c r="H19" s="32" t="str">
        <f>IF($A19="","",VLOOKUP($A19,'Detail-Data Entry Form'!$A$12:$S$108,14,FALSE))</f>
        <v/>
      </c>
      <c r="I19" s="32" t="str">
        <f>IF($A19="","",VLOOKUP($A19,'Detail-Data Entry Form'!$A$12:$S$108,15,FALSE))</f>
        <v/>
      </c>
      <c r="J19" s="32" t="str">
        <f>IF($A19="","",VLOOKUP($A19,'Detail-Data Entry Form'!$A$12:$S$108,17,FALSE))</f>
        <v/>
      </c>
      <c r="K19" s="32" t="str">
        <f>IF($A19="","",VLOOKUP($A19,'Detail-Data Entry Form'!$A$12:$S$108,18,FALSE))</f>
        <v/>
      </c>
    </row>
    <row r="20" spans="1:11" hidden="1" x14ac:dyDescent="0.25">
      <c r="A20" s="15" t="str">
        <f>'Detail-Data Entry Form'!A21</f>
        <v/>
      </c>
      <c r="B20" s="30" t="str">
        <f>IF($A20="","",VLOOKUP($A20,'Detail-Data Entry Form'!$A$12:$S$108,2,FALSE))</f>
        <v/>
      </c>
      <c r="C20" s="30" t="str">
        <f>IF($A20="","",VLOOKUP($A20,'Detail-Data Entry Form'!$A$12:$S$108,3,FALSE))</f>
        <v/>
      </c>
      <c r="D20" s="30" t="str">
        <f>IF($A20="","",VLOOKUP($A20,'Detail-Data Entry Form'!$A$12:$S$108,4,FALSE))</f>
        <v/>
      </c>
      <c r="E20" s="31" t="str">
        <f>IF($A20="","",VLOOKUP($A20,'Detail-Data Entry Form'!$A$12:$S$108,5,FALSE))</f>
        <v/>
      </c>
      <c r="F20" s="31" t="str">
        <f>IF($A20="","",VLOOKUP($A20,'Detail-Data Entry Form'!$A$12:$S$108,6,FALSE))</f>
        <v/>
      </c>
      <c r="G20" s="32" t="str">
        <f>IF($A20="","",VLOOKUP($A20,'Detail-Data Entry Form'!$A$12:$S$108,9,FALSE))</f>
        <v/>
      </c>
      <c r="H20" s="32" t="str">
        <f>IF($A20="","",VLOOKUP($A20,'Detail-Data Entry Form'!$A$12:$S$108,14,FALSE))</f>
        <v/>
      </c>
      <c r="I20" s="32" t="str">
        <f>IF($A20="","",VLOOKUP($A20,'Detail-Data Entry Form'!$A$12:$S$108,15,FALSE))</f>
        <v/>
      </c>
      <c r="J20" s="32" t="str">
        <f>IF($A20="","",VLOOKUP($A20,'Detail-Data Entry Form'!$A$12:$S$108,17,FALSE))</f>
        <v/>
      </c>
      <c r="K20" s="32" t="str">
        <f>IF($A20="","",VLOOKUP($A20,'Detail-Data Entry Form'!$A$12:$S$108,18,FALSE))</f>
        <v/>
      </c>
    </row>
    <row r="21" spans="1:11" hidden="1" x14ac:dyDescent="0.25">
      <c r="A21" s="15" t="str">
        <f>'Detail-Data Entry Form'!A22</f>
        <v/>
      </c>
      <c r="B21" s="30" t="str">
        <f>IF($A21="","",VLOOKUP($A21,'Detail-Data Entry Form'!$A$12:$S$108,2,FALSE))</f>
        <v/>
      </c>
      <c r="C21" s="30" t="str">
        <f>IF($A21="","",VLOOKUP($A21,'Detail-Data Entry Form'!$A$12:$S$108,3,FALSE))</f>
        <v/>
      </c>
      <c r="D21" s="30" t="str">
        <f>IF($A21="","",VLOOKUP($A21,'Detail-Data Entry Form'!$A$12:$S$108,4,FALSE))</f>
        <v/>
      </c>
      <c r="E21" s="31" t="str">
        <f>IF($A21="","",VLOOKUP($A21,'Detail-Data Entry Form'!$A$12:$S$108,5,FALSE))</f>
        <v/>
      </c>
      <c r="F21" s="31" t="str">
        <f>IF($A21="","",VLOOKUP($A21,'Detail-Data Entry Form'!$A$12:$S$108,6,FALSE))</f>
        <v/>
      </c>
      <c r="G21" s="32" t="str">
        <f>IF($A21="","",VLOOKUP($A21,'Detail-Data Entry Form'!$A$12:$S$108,9,FALSE))</f>
        <v/>
      </c>
      <c r="H21" s="32" t="str">
        <f>IF($A21="","",VLOOKUP($A21,'Detail-Data Entry Form'!$A$12:$S$108,14,FALSE))</f>
        <v/>
      </c>
      <c r="I21" s="32" t="str">
        <f>IF($A21="","",VLOOKUP($A21,'Detail-Data Entry Form'!$A$12:$S$108,15,FALSE))</f>
        <v/>
      </c>
      <c r="J21" s="32" t="str">
        <f>IF($A21="","",VLOOKUP($A21,'Detail-Data Entry Form'!$A$12:$S$108,17,FALSE))</f>
        <v/>
      </c>
      <c r="K21" s="32" t="str">
        <f>IF($A21="","",VLOOKUP($A21,'Detail-Data Entry Form'!$A$12:$S$108,18,FALSE))</f>
        <v/>
      </c>
    </row>
    <row r="22" spans="1:11" hidden="1" x14ac:dyDescent="0.25">
      <c r="A22" s="15" t="str">
        <f>'Detail-Data Entry Form'!A23</f>
        <v/>
      </c>
      <c r="B22" s="30" t="str">
        <f>IF($A22="","",VLOOKUP($A22,'Detail-Data Entry Form'!$A$12:$S$108,2,FALSE))</f>
        <v/>
      </c>
      <c r="C22" s="30" t="str">
        <f>IF($A22="","",VLOOKUP($A22,'Detail-Data Entry Form'!$A$12:$S$108,3,FALSE))</f>
        <v/>
      </c>
      <c r="D22" s="30" t="str">
        <f>IF($A22="","",VLOOKUP($A22,'Detail-Data Entry Form'!$A$12:$S$108,4,FALSE))</f>
        <v/>
      </c>
      <c r="E22" s="31" t="str">
        <f>IF($A22="","",VLOOKUP($A22,'Detail-Data Entry Form'!$A$12:$S$108,5,FALSE))</f>
        <v/>
      </c>
      <c r="F22" s="31" t="str">
        <f>IF($A22="","",VLOOKUP($A22,'Detail-Data Entry Form'!$A$12:$S$108,6,FALSE))</f>
        <v/>
      </c>
      <c r="G22" s="32" t="str">
        <f>IF($A22="","",VLOOKUP($A22,'Detail-Data Entry Form'!$A$12:$S$108,9,FALSE))</f>
        <v/>
      </c>
      <c r="H22" s="32" t="str">
        <f>IF($A22="","",VLOOKUP($A22,'Detail-Data Entry Form'!$A$12:$S$108,14,FALSE))</f>
        <v/>
      </c>
      <c r="I22" s="32" t="str">
        <f>IF($A22="","",VLOOKUP($A22,'Detail-Data Entry Form'!$A$12:$S$108,15,FALSE))</f>
        <v/>
      </c>
      <c r="J22" s="32" t="str">
        <f>IF($A22="","",VLOOKUP($A22,'Detail-Data Entry Form'!$A$12:$S$108,17,FALSE))</f>
        <v/>
      </c>
      <c r="K22" s="32" t="str">
        <f>IF($A22="","",VLOOKUP($A22,'Detail-Data Entry Form'!$A$12:$S$108,18,FALSE))</f>
        <v/>
      </c>
    </row>
    <row r="23" spans="1:11" hidden="1" x14ac:dyDescent="0.25">
      <c r="A23" s="15" t="str">
        <f>'Detail-Data Entry Form'!A24</f>
        <v/>
      </c>
      <c r="B23" s="30" t="str">
        <f>IF($A23="","",VLOOKUP($A23,'Detail-Data Entry Form'!$A$12:$S$108,2,FALSE))</f>
        <v/>
      </c>
      <c r="C23" s="30" t="str">
        <f>IF($A23="","",VLOOKUP($A23,'Detail-Data Entry Form'!$A$12:$S$108,3,FALSE))</f>
        <v/>
      </c>
      <c r="D23" s="30" t="str">
        <f>IF($A23="","",VLOOKUP($A23,'Detail-Data Entry Form'!$A$12:$S$108,4,FALSE))</f>
        <v/>
      </c>
      <c r="E23" s="31" t="str">
        <f>IF($A23="","",VLOOKUP($A23,'Detail-Data Entry Form'!$A$12:$S$108,5,FALSE))</f>
        <v/>
      </c>
      <c r="F23" s="31" t="str">
        <f>IF($A23="","",VLOOKUP($A23,'Detail-Data Entry Form'!$A$12:$S$108,6,FALSE))</f>
        <v/>
      </c>
      <c r="G23" s="32" t="str">
        <f>IF($A23="","",VLOOKUP($A23,'Detail-Data Entry Form'!$A$12:$S$108,9,FALSE))</f>
        <v/>
      </c>
      <c r="H23" s="32" t="str">
        <f>IF($A23="","",VLOOKUP($A23,'Detail-Data Entry Form'!$A$12:$S$108,14,FALSE))</f>
        <v/>
      </c>
      <c r="I23" s="32" t="str">
        <f>IF($A23="","",VLOOKUP($A23,'Detail-Data Entry Form'!$A$12:$S$108,15,FALSE))</f>
        <v/>
      </c>
      <c r="J23" s="32" t="str">
        <f>IF($A23="","",VLOOKUP($A23,'Detail-Data Entry Form'!$A$12:$S$108,17,FALSE))</f>
        <v/>
      </c>
      <c r="K23" s="32" t="str">
        <f>IF($A23="","",VLOOKUP($A23,'Detail-Data Entry Form'!$A$12:$S$108,18,FALSE))</f>
        <v/>
      </c>
    </row>
    <row r="24" spans="1:11" hidden="1" x14ac:dyDescent="0.25">
      <c r="A24" s="15" t="str">
        <f>'Detail-Data Entry Form'!A25</f>
        <v/>
      </c>
      <c r="B24" s="30" t="str">
        <f>IF($A24="","",VLOOKUP($A24,'Detail-Data Entry Form'!$A$12:$S$108,2,FALSE))</f>
        <v/>
      </c>
      <c r="C24" s="30" t="str">
        <f>IF($A24="","",VLOOKUP($A24,'Detail-Data Entry Form'!$A$12:$S$108,3,FALSE))</f>
        <v/>
      </c>
      <c r="D24" s="30" t="str">
        <f>IF($A24="","",VLOOKUP($A24,'Detail-Data Entry Form'!$A$12:$S$108,4,FALSE))</f>
        <v/>
      </c>
      <c r="E24" s="31" t="str">
        <f>IF($A24="","",VLOOKUP($A24,'Detail-Data Entry Form'!$A$12:$S$108,5,FALSE))</f>
        <v/>
      </c>
      <c r="F24" s="31" t="str">
        <f>IF($A24="","",VLOOKUP($A24,'Detail-Data Entry Form'!$A$12:$S$108,6,FALSE))</f>
        <v/>
      </c>
      <c r="G24" s="32" t="str">
        <f>IF($A24="","",VLOOKUP($A24,'Detail-Data Entry Form'!$A$12:$S$108,9,FALSE))</f>
        <v/>
      </c>
      <c r="H24" s="32" t="str">
        <f>IF($A24="","",VLOOKUP($A24,'Detail-Data Entry Form'!$A$12:$S$108,14,FALSE))</f>
        <v/>
      </c>
      <c r="I24" s="32" t="str">
        <f>IF($A24="","",VLOOKUP($A24,'Detail-Data Entry Form'!$A$12:$S$108,15,FALSE))</f>
        <v/>
      </c>
      <c r="J24" s="32" t="str">
        <f>IF($A24="","",VLOOKUP($A24,'Detail-Data Entry Form'!$A$12:$S$108,17,FALSE))</f>
        <v/>
      </c>
      <c r="K24" s="32" t="str">
        <f>IF($A24="","",VLOOKUP($A24,'Detail-Data Entry Form'!$A$12:$S$108,18,FALSE))</f>
        <v/>
      </c>
    </row>
    <row r="25" spans="1:11" hidden="1" x14ac:dyDescent="0.25">
      <c r="A25" s="15" t="str">
        <f>'Detail-Data Entry Form'!A26</f>
        <v/>
      </c>
      <c r="B25" s="30" t="str">
        <f>IF($A25="","",VLOOKUP($A25,'Detail-Data Entry Form'!$A$12:$S$108,2,FALSE))</f>
        <v/>
      </c>
      <c r="C25" s="30" t="str">
        <f>IF($A25="","",VLOOKUP($A25,'Detail-Data Entry Form'!$A$12:$S$108,3,FALSE))</f>
        <v/>
      </c>
      <c r="D25" s="30" t="str">
        <f>IF($A25="","",VLOOKUP($A25,'Detail-Data Entry Form'!$A$12:$S$108,4,FALSE))</f>
        <v/>
      </c>
      <c r="E25" s="31" t="str">
        <f>IF($A25="","",VLOOKUP($A25,'Detail-Data Entry Form'!$A$12:$S$108,5,FALSE))</f>
        <v/>
      </c>
      <c r="F25" s="31" t="str">
        <f>IF($A25="","",VLOOKUP($A25,'Detail-Data Entry Form'!$A$12:$S$108,6,FALSE))</f>
        <v/>
      </c>
      <c r="G25" s="32" t="str">
        <f>IF($A25="","",VLOOKUP($A25,'Detail-Data Entry Form'!$A$12:$S$108,9,FALSE))</f>
        <v/>
      </c>
      <c r="H25" s="32" t="str">
        <f>IF($A25="","",VLOOKUP($A25,'Detail-Data Entry Form'!$A$12:$S$108,14,FALSE))</f>
        <v/>
      </c>
      <c r="I25" s="32" t="str">
        <f>IF($A25="","",VLOOKUP($A25,'Detail-Data Entry Form'!$A$12:$S$108,15,FALSE))</f>
        <v/>
      </c>
      <c r="J25" s="32" t="str">
        <f>IF($A25="","",VLOOKUP($A25,'Detail-Data Entry Form'!$A$12:$S$108,17,FALSE))</f>
        <v/>
      </c>
      <c r="K25" s="32" t="str">
        <f>IF($A25="","",VLOOKUP($A25,'Detail-Data Entry Form'!$A$12:$S$108,18,FALSE))</f>
        <v/>
      </c>
    </row>
    <row r="26" spans="1:11" hidden="1" x14ac:dyDescent="0.25">
      <c r="A26" s="15" t="str">
        <f>'Detail-Data Entry Form'!A27</f>
        <v/>
      </c>
      <c r="B26" s="30" t="str">
        <f>IF($A26="","",VLOOKUP($A26,'Detail-Data Entry Form'!$A$12:$S$108,2,FALSE))</f>
        <v/>
      </c>
      <c r="C26" s="30" t="str">
        <f>IF($A26="","",VLOOKUP($A26,'Detail-Data Entry Form'!$A$12:$S$108,3,FALSE))</f>
        <v/>
      </c>
      <c r="D26" s="30" t="str">
        <f>IF($A26="","",VLOOKUP($A26,'Detail-Data Entry Form'!$A$12:$S$108,4,FALSE))</f>
        <v/>
      </c>
      <c r="E26" s="31" t="str">
        <f>IF($A26="","",VLOOKUP($A26,'Detail-Data Entry Form'!$A$12:$S$108,5,FALSE))</f>
        <v/>
      </c>
      <c r="F26" s="31" t="str">
        <f>IF($A26="","",VLOOKUP($A26,'Detail-Data Entry Form'!$A$12:$S$108,6,FALSE))</f>
        <v/>
      </c>
      <c r="G26" s="32" t="str">
        <f>IF($A26="","",VLOOKUP($A26,'Detail-Data Entry Form'!$A$12:$S$108,9,FALSE))</f>
        <v/>
      </c>
      <c r="H26" s="32" t="str">
        <f>IF($A26="","",VLOOKUP($A26,'Detail-Data Entry Form'!$A$12:$S$108,14,FALSE))</f>
        <v/>
      </c>
      <c r="I26" s="32" t="str">
        <f>IF($A26="","",VLOOKUP($A26,'Detail-Data Entry Form'!$A$12:$S$108,15,FALSE))</f>
        <v/>
      </c>
      <c r="J26" s="32" t="str">
        <f>IF($A26="","",VLOOKUP($A26,'Detail-Data Entry Form'!$A$12:$S$108,17,FALSE))</f>
        <v/>
      </c>
      <c r="K26" s="32" t="str">
        <f>IF($A26="","",VLOOKUP($A26,'Detail-Data Entry Form'!$A$12:$S$108,18,FALSE))</f>
        <v/>
      </c>
    </row>
    <row r="27" spans="1:11" hidden="1" x14ac:dyDescent="0.25">
      <c r="A27" s="15" t="str">
        <f>'Detail-Data Entry Form'!A28</f>
        <v/>
      </c>
      <c r="B27" s="30" t="str">
        <f>IF($A27="","",VLOOKUP($A27,'Detail-Data Entry Form'!$A$12:$S$108,2,FALSE))</f>
        <v/>
      </c>
      <c r="C27" s="30" t="str">
        <f>IF($A27="","",VLOOKUP($A27,'Detail-Data Entry Form'!$A$12:$S$108,3,FALSE))</f>
        <v/>
      </c>
      <c r="D27" s="30" t="str">
        <f>IF($A27="","",VLOOKUP($A27,'Detail-Data Entry Form'!$A$12:$S$108,4,FALSE))</f>
        <v/>
      </c>
      <c r="E27" s="31" t="str">
        <f>IF($A27="","",VLOOKUP($A27,'Detail-Data Entry Form'!$A$12:$S$108,5,FALSE))</f>
        <v/>
      </c>
      <c r="F27" s="31" t="str">
        <f>IF($A27="","",VLOOKUP($A27,'Detail-Data Entry Form'!$A$12:$S$108,6,FALSE))</f>
        <v/>
      </c>
      <c r="G27" s="32" t="str">
        <f>IF($A27="","",VLOOKUP($A27,'Detail-Data Entry Form'!$A$12:$S$108,9,FALSE))</f>
        <v/>
      </c>
      <c r="H27" s="32" t="str">
        <f>IF($A27="","",VLOOKUP($A27,'Detail-Data Entry Form'!$A$12:$S$108,14,FALSE))</f>
        <v/>
      </c>
      <c r="I27" s="32" t="str">
        <f>IF($A27="","",VLOOKUP($A27,'Detail-Data Entry Form'!$A$12:$S$108,15,FALSE))</f>
        <v/>
      </c>
      <c r="J27" s="32" t="str">
        <f>IF($A27="","",VLOOKUP($A27,'Detail-Data Entry Form'!$A$12:$S$108,17,FALSE))</f>
        <v/>
      </c>
      <c r="K27" s="32" t="str">
        <f>IF($A27="","",VLOOKUP($A27,'Detail-Data Entry Form'!$A$12:$S$108,18,FALSE))</f>
        <v/>
      </c>
    </row>
    <row r="28" spans="1:11" hidden="1" x14ac:dyDescent="0.25">
      <c r="A28" s="15" t="str">
        <f>'Detail-Data Entry Form'!A29</f>
        <v/>
      </c>
      <c r="B28" s="30" t="str">
        <f>IF($A28="","",VLOOKUP($A28,'Detail-Data Entry Form'!$A$12:$S$108,2,FALSE))</f>
        <v/>
      </c>
      <c r="C28" s="30" t="str">
        <f>IF($A28="","",VLOOKUP($A28,'Detail-Data Entry Form'!$A$12:$S$108,3,FALSE))</f>
        <v/>
      </c>
      <c r="D28" s="30" t="str">
        <f>IF($A28="","",VLOOKUP($A28,'Detail-Data Entry Form'!$A$12:$S$108,4,FALSE))</f>
        <v/>
      </c>
      <c r="E28" s="31" t="str">
        <f>IF($A28="","",VLOOKUP($A28,'Detail-Data Entry Form'!$A$12:$S$108,5,FALSE))</f>
        <v/>
      </c>
      <c r="F28" s="31" t="str">
        <f>IF($A28="","",VLOOKUP($A28,'Detail-Data Entry Form'!$A$12:$S$108,6,FALSE))</f>
        <v/>
      </c>
      <c r="G28" s="32" t="str">
        <f>IF($A28="","",VLOOKUP($A28,'Detail-Data Entry Form'!$A$12:$S$108,9,FALSE))</f>
        <v/>
      </c>
      <c r="H28" s="32" t="str">
        <f>IF($A28="","",VLOOKUP($A28,'Detail-Data Entry Form'!$A$12:$S$108,14,FALSE))</f>
        <v/>
      </c>
      <c r="I28" s="32" t="str">
        <f>IF($A28="","",VLOOKUP($A28,'Detail-Data Entry Form'!$A$12:$S$108,15,FALSE))</f>
        <v/>
      </c>
      <c r="J28" s="32" t="str">
        <f>IF($A28="","",VLOOKUP($A28,'Detail-Data Entry Form'!$A$12:$S$108,17,FALSE))</f>
        <v/>
      </c>
      <c r="K28" s="32" t="str">
        <f>IF($A28="","",VLOOKUP($A28,'Detail-Data Entry Form'!$A$12:$S$108,18,FALSE))</f>
        <v/>
      </c>
    </row>
    <row r="29" spans="1:11" hidden="1" x14ac:dyDescent="0.25">
      <c r="A29" s="15" t="str">
        <f>'Detail-Data Entry Form'!A30</f>
        <v/>
      </c>
      <c r="B29" s="30" t="str">
        <f>IF($A29="","",VLOOKUP($A29,'Detail-Data Entry Form'!$A$12:$S$108,2,FALSE))</f>
        <v/>
      </c>
      <c r="C29" s="30" t="str">
        <f>IF($A29="","",VLOOKUP($A29,'Detail-Data Entry Form'!$A$12:$S$108,3,FALSE))</f>
        <v/>
      </c>
      <c r="D29" s="30" t="str">
        <f>IF($A29="","",VLOOKUP($A29,'Detail-Data Entry Form'!$A$12:$S$108,4,FALSE))</f>
        <v/>
      </c>
      <c r="E29" s="31" t="str">
        <f>IF($A29="","",VLOOKUP($A29,'Detail-Data Entry Form'!$A$12:$S$108,5,FALSE))</f>
        <v/>
      </c>
      <c r="F29" s="31" t="str">
        <f>IF($A29="","",VLOOKUP($A29,'Detail-Data Entry Form'!$A$12:$S$108,6,FALSE))</f>
        <v/>
      </c>
      <c r="G29" s="32" t="str">
        <f>IF($A29="","",VLOOKUP($A29,'Detail-Data Entry Form'!$A$12:$S$108,9,FALSE))</f>
        <v/>
      </c>
      <c r="H29" s="32" t="str">
        <f>IF($A29="","",VLOOKUP($A29,'Detail-Data Entry Form'!$A$12:$S$108,14,FALSE))</f>
        <v/>
      </c>
      <c r="I29" s="32" t="str">
        <f>IF($A29="","",VLOOKUP($A29,'Detail-Data Entry Form'!$A$12:$S$108,15,FALSE))</f>
        <v/>
      </c>
      <c r="J29" s="32" t="str">
        <f>IF($A29="","",VLOOKUP($A29,'Detail-Data Entry Form'!$A$12:$S$108,17,FALSE))</f>
        <v/>
      </c>
      <c r="K29" s="32" t="str">
        <f>IF($A29="","",VLOOKUP($A29,'Detail-Data Entry Form'!$A$12:$S$108,18,FALSE))</f>
        <v/>
      </c>
    </row>
    <row r="30" spans="1:11" hidden="1" x14ac:dyDescent="0.25">
      <c r="A30" s="15" t="str">
        <f>'Detail-Data Entry Form'!A31</f>
        <v/>
      </c>
      <c r="B30" s="30" t="str">
        <f>IF($A30="","",VLOOKUP($A30,'Detail-Data Entry Form'!$A$12:$S$108,2,FALSE))</f>
        <v/>
      </c>
      <c r="C30" s="30" t="str">
        <f>IF($A30="","",VLOOKUP($A30,'Detail-Data Entry Form'!$A$12:$S$108,3,FALSE))</f>
        <v/>
      </c>
      <c r="D30" s="30" t="str">
        <f>IF($A30="","",VLOOKUP($A30,'Detail-Data Entry Form'!$A$12:$S$108,4,FALSE))</f>
        <v/>
      </c>
      <c r="E30" s="31" t="str">
        <f>IF($A30="","",VLOOKUP($A30,'Detail-Data Entry Form'!$A$12:$S$108,5,FALSE))</f>
        <v/>
      </c>
      <c r="F30" s="31" t="str">
        <f>IF($A30="","",VLOOKUP($A30,'Detail-Data Entry Form'!$A$12:$S$108,6,FALSE))</f>
        <v/>
      </c>
      <c r="G30" s="32" t="str">
        <f>IF($A30="","",VLOOKUP($A30,'Detail-Data Entry Form'!$A$12:$S$108,9,FALSE))</f>
        <v/>
      </c>
      <c r="H30" s="32" t="str">
        <f>IF($A30="","",VLOOKUP($A30,'Detail-Data Entry Form'!$A$12:$S$108,14,FALSE))</f>
        <v/>
      </c>
      <c r="I30" s="32" t="str">
        <f>IF($A30="","",VLOOKUP($A30,'Detail-Data Entry Form'!$A$12:$S$108,15,FALSE))</f>
        <v/>
      </c>
      <c r="J30" s="32" t="str">
        <f>IF($A30="","",VLOOKUP($A30,'Detail-Data Entry Form'!$A$12:$S$108,17,FALSE))</f>
        <v/>
      </c>
      <c r="K30" s="32" t="str">
        <f>IF($A30="","",VLOOKUP($A30,'Detail-Data Entry Form'!$A$12:$S$108,18,FALSE))</f>
        <v/>
      </c>
    </row>
    <row r="31" spans="1:11" hidden="1" x14ac:dyDescent="0.25">
      <c r="A31" s="15" t="str">
        <f>'Detail-Data Entry Form'!A32</f>
        <v/>
      </c>
      <c r="B31" s="30" t="str">
        <f>IF($A31="","",VLOOKUP($A31,'Detail-Data Entry Form'!$A$12:$S$108,2,FALSE))</f>
        <v/>
      </c>
      <c r="C31" s="30" t="str">
        <f>IF($A31="","",VLOOKUP($A31,'Detail-Data Entry Form'!$A$12:$S$108,3,FALSE))</f>
        <v/>
      </c>
      <c r="D31" s="30" t="str">
        <f>IF($A31="","",VLOOKUP($A31,'Detail-Data Entry Form'!$A$12:$S$108,4,FALSE))</f>
        <v/>
      </c>
      <c r="E31" s="31" t="str">
        <f>IF($A31="","",VLOOKUP($A31,'Detail-Data Entry Form'!$A$12:$S$108,5,FALSE))</f>
        <v/>
      </c>
      <c r="F31" s="31" t="str">
        <f>IF($A31="","",VLOOKUP($A31,'Detail-Data Entry Form'!$A$12:$S$108,6,FALSE))</f>
        <v/>
      </c>
      <c r="G31" s="32" t="str">
        <f>IF($A31="","",VLOOKUP($A31,'Detail-Data Entry Form'!$A$12:$S$108,9,FALSE))</f>
        <v/>
      </c>
      <c r="H31" s="32" t="str">
        <f>IF($A31="","",VLOOKUP($A31,'Detail-Data Entry Form'!$A$12:$S$108,14,FALSE))</f>
        <v/>
      </c>
      <c r="I31" s="32" t="str">
        <f>IF($A31="","",VLOOKUP($A31,'Detail-Data Entry Form'!$A$12:$S$108,15,FALSE))</f>
        <v/>
      </c>
      <c r="J31" s="32" t="str">
        <f>IF($A31="","",VLOOKUP($A31,'Detail-Data Entry Form'!$A$12:$S$108,17,FALSE))</f>
        <v/>
      </c>
      <c r="K31" s="32" t="str">
        <f>IF($A31="","",VLOOKUP($A31,'Detail-Data Entry Form'!$A$12:$S$108,18,FALSE))</f>
        <v/>
      </c>
    </row>
    <row r="32" spans="1:11" hidden="1" x14ac:dyDescent="0.25">
      <c r="A32" s="15" t="str">
        <f>'Detail-Data Entry Form'!A33</f>
        <v/>
      </c>
      <c r="B32" s="30" t="str">
        <f>IF($A32="","",VLOOKUP($A32,'Detail-Data Entry Form'!$A$12:$S$108,2,FALSE))</f>
        <v/>
      </c>
      <c r="C32" s="30" t="str">
        <f>IF($A32="","",VLOOKUP($A32,'Detail-Data Entry Form'!$A$12:$S$108,3,FALSE))</f>
        <v/>
      </c>
      <c r="D32" s="30" t="str">
        <f>IF($A32="","",VLOOKUP($A32,'Detail-Data Entry Form'!$A$12:$S$108,4,FALSE))</f>
        <v/>
      </c>
      <c r="E32" s="31" t="str">
        <f>IF($A32="","",VLOOKUP($A32,'Detail-Data Entry Form'!$A$12:$S$108,5,FALSE))</f>
        <v/>
      </c>
      <c r="F32" s="31" t="str">
        <f>IF($A32="","",VLOOKUP($A32,'Detail-Data Entry Form'!$A$12:$S$108,6,FALSE))</f>
        <v/>
      </c>
      <c r="G32" s="32" t="str">
        <f>IF($A32="","",VLOOKUP($A32,'Detail-Data Entry Form'!$A$12:$S$108,9,FALSE))</f>
        <v/>
      </c>
      <c r="H32" s="32" t="str">
        <f>IF($A32="","",VLOOKUP($A32,'Detail-Data Entry Form'!$A$12:$S$108,14,FALSE))</f>
        <v/>
      </c>
      <c r="I32" s="32" t="str">
        <f>IF($A32="","",VLOOKUP($A32,'Detail-Data Entry Form'!$A$12:$S$108,15,FALSE))</f>
        <v/>
      </c>
      <c r="J32" s="32" t="str">
        <f>IF($A32="","",VLOOKUP($A32,'Detail-Data Entry Form'!$A$12:$S$108,17,FALSE))</f>
        <v/>
      </c>
      <c r="K32" s="32" t="str">
        <f>IF($A32="","",VLOOKUP($A32,'Detail-Data Entry Form'!$A$12:$S$108,18,FALSE))</f>
        <v/>
      </c>
    </row>
    <row r="33" spans="1:11" hidden="1" x14ac:dyDescent="0.25">
      <c r="A33" s="15" t="str">
        <f>'Detail-Data Entry Form'!A34</f>
        <v/>
      </c>
      <c r="B33" s="30" t="str">
        <f>IF($A33="","",VLOOKUP($A33,'Detail-Data Entry Form'!$A$12:$S$108,2,FALSE))</f>
        <v/>
      </c>
      <c r="C33" s="30" t="str">
        <f>IF($A33="","",VLOOKUP($A33,'Detail-Data Entry Form'!$A$12:$S$108,3,FALSE))</f>
        <v/>
      </c>
      <c r="D33" s="30" t="str">
        <f>IF($A33="","",VLOOKUP($A33,'Detail-Data Entry Form'!$A$12:$S$108,4,FALSE))</f>
        <v/>
      </c>
      <c r="E33" s="31" t="str">
        <f>IF($A33="","",VLOOKUP($A33,'Detail-Data Entry Form'!$A$12:$S$108,5,FALSE))</f>
        <v/>
      </c>
      <c r="F33" s="31" t="str">
        <f>IF($A33="","",VLOOKUP($A33,'Detail-Data Entry Form'!$A$12:$S$108,6,FALSE))</f>
        <v/>
      </c>
      <c r="G33" s="32" t="str">
        <f>IF($A33="","",VLOOKUP($A33,'Detail-Data Entry Form'!$A$12:$S$108,9,FALSE))</f>
        <v/>
      </c>
      <c r="H33" s="32" t="str">
        <f>IF($A33="","",VLOOKUP($A33,'Detail-Data Entry Form'!$A$12:$S$108,14,FALSE))</f>
        <v/>
      </c>
      <c r="I33" s="32" t="str">
        <f>IF($A33="","",VLOOKUP($A33,'Detail-Data Entry Form'!$A$12:$S$108,15,FALSE))</f>
        <v/>
      </c>
      <c r="J33" s="32" t="str">
        <f>IF($A33="","",VLOOKUP($A33,'Detail-Data Entry Form'!$A$12:$S$108,17,FALSE))</f>
        <v/>
      </c>
      <c r="K33" s="32" t="str">
        <f>IF($A33="","",VLOOKUP($A33,'Detail-Data Entry Form'!$A$12:$S$108,18,FALSE))</f>
        <v/>
      </c>
    </row>
    <row r="34" spans="1:11" hidden="1" x14ac:dyDescent="0.25">
      <c r="A34" s="15" t="str">
        <f>'Detail-Data Entry Form'!A35</f>
        <v/>
      </c>
      <c r="B34" s="30" t="str">
        <f>IF($A34="","",VLOOKUP($A34,'Detail-Data Entry Form'!$A$12:$S$108,2,FALSE))</f>
        <v/>
      </c>
      <c r="C34" s="30" t="str">
        <f>IF($A34="","",VLOOKUP($A34,'Detail-Data Entry Form'!$A$12:$S$108,3,FALSE))</f>
        <v/>
      </c>
      <c r="D34" s="30" t="str">
        <f>IF($A34="","",VLOOKUP($A34,'Detail-Data Entry Form'!$A$12:$S$108,4,FALSE))</f>
        <v/>
      </c>
      <c r="E34" s="31" t="str">
        <f>IF($A34="","",VLOOKUP($A34,'Detail-Data Entry Form'!$A$12:$S$108,5,FALSE))</f>
        <v/>
      </c>
      <c r="F34" s="31" t="str">
        <f>IF($A34="","",VLOOKUP($A34,'Detail-Data Entry Form'!$A$12:$S$108,6,FALSE))</f>
        <v/>
      </c>
      <c r="G34" s="32" t="str">
        <f>IF($A34="","",VLOOKUP($A34,'Detail-Data Entry Form'!$A$12:$S$108,9,FALSE))</f>
        <v/>
      </c>
      <c r="H34" s="32" t="str">
        <f>IF($A34="","",VLOOKUP($A34,'Detail-Data Entry Form'!$A$12:$S$108,14,FALSE))</f>
        <v/>
      </c>
      <c r="I34" s="32" t="str">
        <f>IF($A34="","",VLOOKUP($A34,'Detail-Data Entry Form'!$A$12:$S$108,15,FALSE))</f>
        <v/>
      </c>
      <c r="J34" s="32" t="str">
        <f>IF($A34="","",VLOOKUP($A34,'Detail-Data Entry Form'!$A$12:$S$108,17,FALSE))</f>
        <v/>
      </c>
      <c r="K34" s="32" t="str">
        <f>IF($A34="","",VLOOKUP($A34,'Detail-Data Entry Form'!$A$12:$S$108,18,FALSE))</f>
        <v/>
      </c>
    </row>
    <row r="35" spans="1:11" hidden="1" x14ac:dyDescent="0.25">
      <c r="A35" s="15" t="str">
        <f>'Detail-Data Entry Form'!A36</f>
        <v/>
      </c>
      <c r="B35" s="30" t="str">
        <f>IF($A35="","",VLOOKUP($A35,'Detail-Data Entry Form'!$A$12:$S$108,2,FALSE))</f>
        <v/>
      </c>
      <c r="C35" s="30" t="str">
        <f>IF($A35="","",VLOOKUP($A35,'Detail-Data Entry Form'!$A$12:$S$108,3,FALSE))</f>
        <v/>
      </c>
      <c r="D35" s="30" t="str">
        <f>IF($A35="","",VLOOKUP($A35,'Detail-Data Entry Form'!$A$12:$S$108,4,FALSE))</f>
        <v/>
      </c>
      <c r="E35" s="31" t="str">
        <f>IF($A35="","",VLOOKUP($A35,'Detail-Data Entry Form'!$A$12:$S$108,5,FALSE))</f>
        <v/>
      </c>
      <c r="F35" s="31" t="str">
        <f>IF($A35="","",VLOOKUP($A35,'Detail-Data Entry Form'!$A$12:$S$108,6,FALSE))</f>
        <v/>
      </c>
      <c r="G35" s="32" t="str">
        <f>IF($A35="","",VLOOKUP($A35,'Detail-Data Entry Form'!$A$12:$S$108,9,FALSE))</f>
        <v/>
      </c>
      <c r="H35" s="32" t="str">
        <f>IF($A35="","",VLOOKUP($A35,'Detail-Data Entry Form'!$A$12:$S$108,14,FALSE))</f>
        <v/>
      </c>
      <c r="I35" s="32" t="str">
        <f>IF($A35="","",VLOOKUP($A35,'Detail-Data Entry Form'!$A$12:$S$108,15,FALSE))</f>
        <v/>
      </c>
      <c r="J35" s="32" t="str">
        <f>IF($A35="","",VLOOKUP($A35,'Detail-Data Entry Form'!$A$12:$S$108,17,FALSE))</f>
        <v/>
      </c>
      <c r="K35" s="32" t="str">
        <f>IF($A35="","",VLOOKUP($A35,'Detail-Data Entry Form'!$A$12:$S$108,18,FALSE))</f>
        <v/>
      </c>
    </row>
    <row r="36" spans="1:11" hidden="1" x14ac:dyDescent="0.25">
      <c r="A36" s="15" t="str">
        <f>'Detail-Data Entry Form'!A37</f>
        <v/>
      </c>
      <c r="B36" s="30" t="str">
        <f>IF($A36="","",VLOOKUP($A36,'Detail-Data Entry Form'!$A$12:$S$108,2,FALSE))</f>
        <v/>
      </c>
      <c r="C36" s="30" t="str">
        <f>IF($A36="","",VLOOKUP($A36,'Detail-Data Entry Form'!$A$12:$S$108,3,FALSE))</f>
        <v/>
      </c>
      <c r="D36" s="30" t="str">
        <f>IF($A36="","",VLOOKUP($A36,'Detail-Data Entry Form'!$A$12:$S$108,4,FALSE))</f>
        <v/>
      </c>
      <c r="E36" s="31" t="str">
        <f>IF($A36="","",VLOOKUP($A36,'Detail-Data Entry Form'!$A$12:$S$108,5,FALSE))</f>
        <v/>
      </c>
      <c r="F36" s="31" t="str">
        <f>IF($A36="","",VLOOKUP($A36,'Detail-Data Entry Form'!$A$12:$S$108,6,FALSE))</f>
        <v/>
      </c>
      <c r="G36" s="32" t="str">
        <f>IF($A36="","",VLOOKUP($A36,'Detail-Data Entry Form'!$A$12:$S$108,9,FALSE))</f>
        <v/>
      </c>
      <c r="H36" s="32" t="str">
        <f>IF($A36="","",VLOOKUP($A36,'Detail-Data Entry Form'!$A$12:$S$108,14,FALSE))</f>
        <v/>
      </c>
      <c r="I36" s="32" t="str">
        <f>IF($A36="","",VLOOKUP($A36,'Detail-Data Entry Form'!$A$12:$S$108,15,FALSE))</f>
        <v/>
      </c>
      <c r="J36" s="32" t="str">
        <f>IF($A36="","",VLOOKUP($A36,'Detail-Data Entry Form'!$A$12:$S$108,17,FALSE))</f>
        <v/>
      </c>
      <c r="K36" s="32" t="str">
        <f>IF($A36="","",VLOOKUP($A36,'Detail-Data Entry Form'!$A$12:$S$108,18,FALSE))</f>
        <v/>
      </c>
    </row>
    <row r="37" spans="1:11" hidden="1" x14ac:dyDescent="0.25">
      <c r="A37" s="15" t="str">
        <f>'Detail-Data Entry Form'!A38</f>
        <v/>
      </c>
      <c r="B37" s="30" t="str">
        <f>IF($A37="","",VLOOKUP($A37,'Detail-Data Entry Form'!$A$12:$S$108,2,FALSE))</f>
        <v/>
      </c>
      <c r="C37" s="30" t="str">
        <f>IF($A37="","",VLOOKUP($A37,'Detail-Data Entry Form'!$A$12:$S$108,3,FALSE))</f>
        <v/>
      </c>
      <c r="D37" s="30" t="str">
        <f>IF($A37="","",VLOOKUP($A37,'Detail-Data Entry Form'!$A$12:$S$108,4,FALSE))</f>
        <v/>
      </c>
      <c r="E37" s="31" t="str">
        <f>IF($A37="","",VLOOKUP($A37,'Detail-Data Entry Form'!$A$12:$S$108,5,FALSE))</f>
        <v/>
      </c>
      <c r="F37" s="31" t="str">
        <f>IF($A37="","",VLOOKUP($A37,'Detail-Data Entry Form'!$A$12:$S$108,6,FALSE))</f>
        <v/>
      </c>
      <c r="G37" s="32" t="str">
        <f>IF($A37="","",VLOOKUP($A37,'Detail-Data Entry Form'!$A$12:$S$108,9,FALSE))</f>
        <v/>
      </c>
      <c r="H37" s="32" t="str">
        <f>IF($A37="","",VLOOKUP($A37,'Detail-Data Entry Form'!$A$12:$S$108,14,FALSE))</f>
        <v/>
      </c>
      <c r="I37" s="32" t="str">
        <f>IF($A37="","",VLOOKUP($A37,'Detail-Data Entry Form'!$A$12:$S$108,15,FALSE))</f>
        <v/>
      </c>
      <c r="J37" s="32" t="str">
        <f>IF($A37="","",VLOOKUP($A37,'Detail-Data Entry Form'!$A$12:$S$108,17,FALSE))</f>
        <v/>
      </c>
      <c r="K37" s="32" t="str">
        <f>IF($A37="","",VLOOKUP($A37,'Detail-Data Entry Form'!$A$12:$S$108,18,FALSE))</f>
        <v/>
      </c>
    </row>
    <row r="38" spans="1:11" hidden="1" x14ac:dyDescent="0.25">
      <c r="A38" s="15" t="str">
        <f>'Detail-Data Entry Form'!A39</f>
        <v/>
      </c>
      <c r="B38" s="30" t="str">
        <f>IF($A38="","",VLOOKUP($A38,'Detail-Data Entry Form'!$A$12:$S$108,2,FALSE))</f>
        <v/>
      </c>
      <c r="C38" s="30" t="str">
        <f>IF($A38="","",VLOOKUP($A38,'Detail-Data Entry Form'!$A$12:$S$108,3,FALSE))</f>
        <v/>
      </c>
      <c r="D38" s="30" t="str">
        <f>IF($A38="","",VLOOKUP($A38,'Detail-Data Entry Form'!$A$12:$S$108,4,FALSE))</f>
        <v/>
      </c>
      <c r="E38" s="31" t="str">
        <f>IF($A38="","",VLOOKUP($A38,'Detail-Data Entry Form'!$A$12:$S$108,5,FALSE))</f>
        <v/>
      </c>
      <c r="F38" s="31" t="str">
        <f>IF($A38="","",VLOOKUP($A38,'Detail-Data Entry Form'!$A$12:$S$108,6,FALSE))</f>
        <v/>
      </c>
      <c r="G38" s="32" t="str">
        <f>IF($A38="","",VLOOKUP($A38,'Detail-Data Entry Form'!$A$12:$S$108,9,FALSE))</f>
        <v/>
      </c>
      <c r="H38" s="32" t="str">
        <f>IF($A38="","",VLOOKUP($A38,'Detail-Data Entry Form'!$A$12:$S$108,14,FALSE))</f>
        <v/>
      </c>
      <c r="I38" s="32" t="str">
        <f>IF($A38="","",VLOOKUP($A38,'Detail-Data Entry Form'!$A$12:$S$108,15,FALSE))</f>
        <v/>
      </c>
      <c r="J38" s="32" t="str">
        <f>IF($A38="","",VLOOKUP($A38,'Detail-Data Entry Form'!$A$12:$S$108,17,FALSE))</f>
        <v/>
      </c>
      <c r="K38" s="32" t="str">
        <f>IF($A38="","",VLOOKUP($A38,'Detail-Data Entry Form'!$A$12:$S$108,18,FALSE))</f>
        <v/>
      </c>
    </row>
    <row r="39" spans="1:11" hidden="1" x14ac:dyDescent="0.25">
      <c r="A39" s="15" t="str">
        <f>'Detail-Data Entry Form'!A40</f>
        <v/>
      </c>
      <c r="B39" s="30" t="str">
        <f>IF($A39="","",VLOOKUP($A39,'Detail-Data Entry Form'!$A$12:$S$108,2,FALSE))</f>
        <v/>
      </c>
      <c r="C39" s="30" t="str">
        <f>IF($A39="","",VLOOKUP($A39,'Detail-Data Entry Form'!$A$12:$S$108,3,FALSE))</f>
        <v/>
      </c>
      <c r="D39" s="30" t="str">
        <f>IF($A39="","",VLOOKUP($A39,'Detail-Data Entry Form'!$A$12:$S$108,4,FALSE))</f>
        <v/>
      </c>
      <c r="E39" s="31" t="str">
        <f>IF($A39="","",VLOOKUP($A39,'Detail-Data Entry Form'!$A$12:$S$108,5,FALSE))</f>
        <v/>
      </c>
      <c r="F39" s="31" t="str">
        <f>IF($A39="","",VLOOKUP($A39,'Detail-Data Entry Form'!$A$12:$S$108,6,FALSE))</f>
        <v/>
      </c>
      <c r="G39" s="32" t="str">
        <f>IF($A39="","",VLOOKUP($A39,'Detail-Data Entry Form'!$A$12:$S$108,9,FALSE))</f>
        <v/>
      </c>
      <c r="H39" s="32" t="str">
        <f>IF($A39="","",VLOOKUP($A39,'Detail-Data Entry Form'!$A$12:$S$108,14,FALSE))</f>
        <v/>
      </c>
      <c r="I39" s="32" t="str">
        <f>IF($A39="","",VLOOKUP($A39,'Detail-Data Entry Form'!$A$12:$S$108,15,FALSE))</f>
        <v/>
      </c>
      <c r="J39" s="32" t="str">
        <f>IF($A39="","",VLOOKUP($A39,'Detail-Data Entry Form'!$A$12:$S$108,17,FALSE))</f>
        <v/>
      </c>
      <c r="K39" s="32" t="str">
        <f>IF($A39="","",VLOOKUP($A39,'Detail-Data Entry Form'!$A$12:$S$108,18,FALSE))</f>
        <v/>
      </c>
    </row>
    <row r="40" spans="1:11" hidden="1" x14ac:dyDescent="0.25">
      <c r="A40" s="15" t="str">
        <f>'Detail-Data Entry Form'!A41</f>
        <v/>
      </c>
      <c r="B40" s="30" t="str">
        <f>IF($A40="","",VLOOKUP($A40,'Detail-Data Entry Form'!$A$12:$S$108,2,FALSE))</f>
        <v/>
      </c>
      <c r="C40" s="30" t="str">
        <f>IF($A40="","",VLOOKUP($A40,'Detail-Data Entry Form'!$A$12:$S$108,3,FALSE))</f>
        <v/>
      </c>
      <c r="D40" s="30" t="str">
        <f>IF($A40="","",VLOOKUP($A40,'Detail-Data Entry Form'!$A$12:$S$108,4,FALSE))</f>
        <v/>
      </c>
      <c r="E40" s="31" t="str">
        <f>IF($A40="","",VLOOKUP($A40,'Detail-Data Entry Form'!$A$12:$S$108,5,FALSE))</f>
        <v/>
      </c>
      <c r="F40" s="31" t="str">
        <f>IF($A40="","",VLOOKUP($A40,'Detail-Data Entry Form'!$A$12:$S$108,6,FALSE))</f>
        <v/>
      </c>
      <c r="G40" s="32" t="str">
        <f>IF($A40="","",VLOOKUP($A40,'Detail-Data Entry Form'!$A$12:$S$108,9,FALSE))</f>
        <v/>
      </c>
      <c r="H40" s="32" t="str">
        <f>IF($A40="","",VLOOKUP($A40,'Detail-Data Entry Form'!$A$12:$S$108,14,FALSE))</f>
        <v/>
      </c>
      <c r="I40" s="32" t="str">
        <f>IF($A40="","",VLOOKUP($A40,'Detail-Data Entry Form'!$A$12:$S$108,15,FALSE))</f>
        <v/>
      </c>
      <c r="J40" s="32" t="str">
        <f>IF($A40="","",VLOOKUP($A40,'Detail-Data Entry Form'!$A$12:$S$108,17,FALSE))</f>
        <v/>
      </c>
      <c r="K40" s="32" t="str">
        <f>IF($A40="","",VLOOKUP($A40,'Detail-Data Entry Form'!$A$12:$S$108,18,FALSE))</f>
        <v/>
      </c>
    </row>
    <row r="41" spans="1:11" hidden="1" x14ac:dyDescent="0.25">
      <c r="A41" s="15" t="str">
        <f>'Detail-Data Entry Form'!A42</f>
        <v/>
      </c>
      <c r="B41" s="30" t="str">
        <f>IF($A41="","",VLOOKUP($A41,'Detail-Data Entry Form'!$A$12:$S$108,2,FALSE))</f>
        <v/>
      </c>
      <c r="C41" s="30" t="str">
        <f>IF($A41="","",VLOOKUP($A41,'Detail-Data Entry Form'!$A$12:$S$108,3,FALSE))</f>
        <v/>
      </c>
      <c r="D41" s="30" t="str">
        <f>IF($A41="","",VLOOKUP($A41,'Detail-Data Entry Form'!$A$12:$S$108,4,FALSE))</f>
        <v/>
      </c>
      <c r="E41" s="31" t="str">
        <f>IF($A41="","",VLOOKUP($A41,'Detail-Data Entry Form'!$A$12:$S$108,5,FALSE))</f>
        <v/>
      </c>
      <c r="F41" s="31" t="str">
        <f>IF($A41="","",VLOOKUP($A41,'Detail-Data Entry Form'!$A$12:$S$108,6,FALSE))</f>
        <v/>
      </c>
      <c r="G41" s="32" t="str">
        <f>IF($A41="","",VLOOKUP($A41,'Detail-Data Entry Form'!$A$12:$S$108,9,FALSE))</f>
        <v/>
      </c>
      <c r="H41" s="32" t="str">
        <f>IF($A41="","",VLOOKUP($A41,'Detail-Data Entry Form'!$A$12:$S$108,14,FALSE))</f>
        <v/>
      </c>
      <c r="I41" s="32" t="str">
        <f>IF($A41="","",VLOOKUP($A41,'Detail-Data Entry Form'!$A$12:$S$108,15,FALSE))</f>
        <v/>
      </c>
      <c r="J41" s="32" t="str">
        <f>IF($A41="","",VLOOKUP($A41,'Detail-Data Entry Form'!$A$12:$S$108,17,FALSE))</f>
        <v/>
      </c>
      <c r="K41" s="32" t="str">
        <f>IF($A41="","",VLOOKUP($A41,'Detail-Data Entry Form'!$A$12:$S$108,18,FALSE))</f>
        <v/>
      </c>
    </row>
    <row r="42" spans="1:11" hidden="1" x14ac:dyDescent="0.25">
      <c r="A42" s="15" t="str">
        <f>'Detail-Data Entry Form'!A43</f>
        <v/>
      </c>
      <c r="B42" s="30" t="str">
        <f>IF($A42="","",VLOOKUP($A42,'Detail-Data Entry Form'!$A$12:$S$108,2,FALSE))</f>
        <v/>
      </c>
      <c r="C42" s="30" t="str">
        <f>IF($A42="","",VLOOKUP($A42,'Detail-Data Entry Form'!$A$12:$S$108,3,FALSE))</f>
        <v/>
      </c>
      <c r="D42" s="30" t="str">
        <f>IF($A42="","",VLOOKUP($A42,'Detail-Data Entry Form'!$A$12:$S$108,4,FALSE))</f>
        <v/>
      </c>
      <c r="E42" s="31" t="str">
        <f>IF($A42="","",VLOOKUP($A42,'Detail-Data Entry Form'!$A$12:$S$108,5,FALSE))</f>
        <v/>
      </c>
      <c r="F42" s="31" t="str">
        <f>IF($A42="","",VLOOKUP($A42,'Detail-Data Entry Form'!$A$12:$S$108,6,FALSE))</f>
        <v/>
      </c>
      <c r="G42" s="32" t="str">
        <f>IF($A42="","",VLOOKUP($A42,'Detail-Data Entry Form'!$A$12:$S$108,9,FALSE))</f>
        <v/>
      </c>
      <c r="H42" s="32" t="str">
        <f>IF($A42="","",VLOOKUP($A42,'Detail-Data Entry Form'!$A$12:$S$108,14,FALSE))</f>
        <v/>
      </c>
      <c r="I42" s="32" t="str">
        <f>IF($A42="","",VLOOKUP($A42,'Detail-Data Entry Form'!$A$12:$S$108,15,FALSE))</f>
        <v/>
      </c>
      <c r="J42" s="32" t="str">
        <f>IF($A42="","",VLOOKUP($A42,'Detail-Data Entry Form'!$A$12:$S$108,17,FALSE))</f>
        <v/>
      </c>
      <c r="K42" s="32" t="str">
        <f>IF($A42="","",VLOOKUP($A42,'Detail-Data Entry Form'!$A$12:$S$108,18,FALSE))</f>
        <v/>
      </c>
    </row>
    <row r="43" spans="1:11" hidden="1" x14ac:dyDescent="0.25">
      <c r="A43" s="15" t="str">
        <f>'Detail-Data Entry Form'!A44</f>
        <v/>
      </c>
      <c r="B43" s="30" t="str">
        <f>IF($A43="","",VLOOKUP($A43,'Detail-Data Entry Form'!$A$12:$S$108,2,FALSE))</f>
        <v/>
      </c>
      <c r="C43" s="30" t="str">
        <f>IF($A43="","",VLOOKUP($A43,'Detail-Data Entry Form'!$A$12:$S$108,3,FALSE))</f>
        <v/>
      </c>
      <c r="D43" s="30" t="str">
        <f>IF($A43="","",VLOOKUP($A43,'Detail-Data Entry Form'!$A$12:$S$108,4,FALSE))</f>
        <v/>
      </c>
      <c r="E43" s="31" t="str">
        <f>IF($A43="","",VLOOKUP($A43,'Detail-Data Entry Form'!$A$12:$S$108,5,FALSE))</f>
        <v/>
      </c>
      <c r="F43" s="31" t="str">
        <f>IF($A43="","",VLOOKUP($A43,'Detail-Data Entry Form'!$A$12:$S$108,6,FALSE))</f>
        <v/>
      </c>
      <c r="G43" s="32" t="str">
        <f>IF($A43="","",VLOOKUP($A43,'Detail-Data Entry Form'!$A$12:$S$108,9,FALSE))</f>
        <v/>
      </c>
      <c r="H43" s="32" t="str">
        <f>IF($A43="","",VLOOKUP($A43,'Detail-Data Entry Form'!$A$12:$S$108,14,FALSE))</f>
        <v/>
      </c>
      <c r="I43" s="32" t="str">
        <f>IF($A43="","",VLOOKUP($A43,'Detail-Data Entry Form'!$A$12:$S$108,15,FALSE))</f>
        <v/>
      </c>
      <c r="J43" s="32" t="str">
        <f>IF($A43="","",VLOOKUP($A43,'Detail-Data Entry Form'!$A$12:$S$108,17,FALSE))</f>
        <v/>
      </c>
      <c r="K43" s="32" t="str">
        <f>IF($A43="","",VLOOKUP($A43,'Detail-Data Entry Form'!$A$12:$S$108,18,FALSE))</f>
        <v/>
      </c>
    </row>
    <row r="44" spans="1:11" hidden="1" x14ac:dyDescent="0.25">
      <c r="A44" s="15" t="str">
        <f>'Detail-Data Entry Form'!A45</f>
        <v/>
      </c>
      <c r="B44" s="30" t="str">
        <f>IF($A44="","",VLOOKUP($A44,'Detail-Data Entry Form'!$A$12:$S$108,2,FALSE))</f>
        <v/>
      </c>
      <c r="C44" s="30" t="str">
        <f>IF($A44="","",VLOOKUP($A44,'Detail-Data Entry Form'!$A$12:$S$108,3,FALSE))</f>
        <v/>
      </c>
      <c r="D44" s="30" t="str">
        <f>IF($A44="","",VLOOKUP($A44,'Detail-Data Entry Form'!$A$12:$S$108,4,FALSE))</f>
        <v/>
      </c>
      <c r="E44" s="31" t="str">
        <f>IF($A44="","",VLOOKUP($A44,'Detail-Data Entry Form'!$A$12:$S$108,5,FALSE))</f>
        <v/>
      </c>
      <c r="F44" s="31" t="str">
        <f>IF($A44="","",VLOOKUP($A44,'Detail-Data Entry Form'!$A$12:$S$108,6,FALSE))</f>
        <v/>
      </c>
      <c r="G44" s="32" t="str">
        <f>IF($A44="","",VLOOKUP($A44,'Detail-Data Entry Form'!$A$12:$S$108,9,FALSE))</f>
        <v/>
      </c>
      <c r="H44" s="32" t="str">
        <f>IF($A44="","",VLOOKUP($A44,'Detail-Data Entry Form'!$A$12:$S$108,14,FALSE))</f>
        <v/>
      </c>
      <c r="I44" s="32" t="str">
        <f>IF($A44="","",VLOOKUP($A44,'Detail-Data Entry Form'!$A$12:$S$108,15,FALSE))</f>
        <v/>
      </c>
      <c r="J44" s="32" t="str">
        <f>IF($A44="","",VLOOKUP($A44,'Detail-Data Entry Form'!$A$12:$S$108,17,FALSE))</f>
        <v/>
      </c>
      <c r="K44" s="32" t="str">
        <f>IF($A44="","",VLOOKUP($A44,'Detail-Data Entry Form'!$A$12:$S$108,18,FALSE))</f>
        <v/>
      </c>
    </row>
    <row r="45" spans="1:11" hidden="1" x14ac:dyDescent="0.25">
      <c r="A45" s="15" t="str">
        <f>'Detail-Data Entry Form'!A46</f>
        <v/>
      </c>
      <c r="B45" s="30" t="str">
        <f>IF($A45="","",VLOOKUP($A45,'Detail-Data Entry Form'!$A$12:$S$108,2,FALSE))</f>
        <v/>
      </c>
      <c r="C45" s="30" t="str">
        <f>IF($A45="","",VLOOKUP($A45,'Detail-Data Entry Form'!$A$12:$S$108,3,FALSE))</f>
        <v/>
      </c>
      <c r="D45" s="30" t="str">
        <f>IF($A45="","",VLOOKUP($A45,'Detail-Data Entry Form'!$A$12:$S$108,4,FALSE))</f>
        <v/>
      </c>
      <c r="E45" s="31" t="str">
        <f>IF($A45="","",VLOOKUP($A45,'Detail-Data Entry Form'!$A$12:$S$108,5,FALSE))</f>
        <v/>
      </c>
      <c r="F45" s="31" t="str">
        <f>IF($A45="","",VLOOKUP($A45,'Detail-Data Entry Form'!$A$12:$S$108,6,FALSE))</f>
        <v/>
      </c>
      <c r="G45" s="32" t="str">
        <f>IF($A45="","",VLOOKUP($A45,'Detail-Data Entry Form'!$A$12:$S$108,9,FALSE))</f>
        <v/>
      </c>
      <c r="H45" s="32" t="str">
        <f>IF($A45="","",VLOOKUP($A45,'Detail-Data Entry Form'!$A$12:$S$108,14,FALSE))</f>
        <v/>
      </c>
      <c r="I45" s="32" t="str">
        <f>IF($A45="","",VLOOKUP($A45,'Detail-Data Entry Form'!$A$12:$S$108,15,FALSE))</f>
        <v/>
      </c>
      <c r="J45" s="32" t="str">
        <f>IF($A45="","",VLOOKUP($A45,'Detail-Data Entry Form'!$A$12:$S$108,17,FALSE))</f>
        <v/>
      </c>
      <c r="K45" s="32" t="str">
        <f>IF($A45="","",VLOOKUP($A45,'Detail-Data Entry Form'!$A$12:$S$108,18,FALSE))</f>
        <v/>
      </c>
    </row>
    <row r="46" spans="1:11" hidden="1" x14ac:dyDescent="0.25">
      <c r="A46" s="15" t="str">
        <f>'Detail-Data Entry Form'!A47</f>
        <v/>
      </c>
      <c r="B46" s="30" t="str">
        <f>IF($A46="","",VLOOKUP($A46,'Detail-Data Entry Form'!$A$12:$S$108,2,FALSE))</f>
        <v/>
      </c>
      <c r="C46" s="30" t="str">
        <f>IF($A46="","",VLOOKUP($A46,'Detail-Data Entry Form'!$A$12:$S$108,3,FALSE))</f>
        <v/>
      </c>
      <c r="D46" s="30" t="str">
        <f>IF($A46="","",VLOOKUP($A46,'Detail-Data Entry Form'!$A$12:$S$108,4,FALSE))</f>
        <v/>
      </c>
      <c r="E46" s="31" t="str">
        <f>IF($A46="","",VLOOKUP($A46,'Detail-Data Entry Form'!$A$12:$S$108,5,FALSE))</f>
        <v/>
      </c>
      <c r="F46" s="31" t="str">
        <f>IF($A46="","",VLOOKUP($A46,'Detail-Data Entry Form'!$A$12:$S$108,6,FALSE))</f>
        <v/>
      </c>
      <c r="G46" s="32" t="str">
        <f>IF($A46="","",VLOOKUP($A46,'Detail-Data Entry Form'!$A$12:$S$108,9,FALSE))</f>
        <v/>
      </c>
      <c r="H46" s="32" t="str">
        <f>IF($A46="","",VLOOKUP($A46,'Detail-Data Entry Form'!$A$12:$S$108,14,FALSE))</f>
        <v/>
      </c>
      <c r="I46" s="32" t="str">
        <f>IF($A46="","",VLOOKUP($A46,'Detail-Data Entry Form'!$A$12:$S$108,15,FALSE))</f>
        <v/>
      </c>
      <c r="J46" s="32" t="str">
        <f>IF($A46="","",VLOOKUP($A46,'Detail-Data Entry Form'!$A$12:$S$108,17,FALSE))</f>
        <v/>
      </c>
      <c r="K46" s="32" t="str">
        <f>IF($A46="","",VLOOKUP($A46,'Detail-Data Entry Form'!$A$12:$S$108,18,FALSE))</f>
        <v/>
      </c>
    </row>
    <row r="47" spans="1:11" hidden="1" x14ac:dyDescent="0.25">
      <c r="A47" s="15" t="str">
        <f>'Detail-Data Entry Form'!A48</f>
        <v/>
      </c>
      <c r="B47" s="30" t="str">
        <f>IF($A47="","",VLOOKUP($A47,'Detail-Data Entry Form'!$A$12:$S$108,2,FALSE))</f>
        <v/>
      </c>
      <c r="C47" s="30" t="str">
        <f>IF($A47="","",VLOOKUP($A47,'Detail-Data Entry Form'!$A$12:$S$108,3,FALSE))</f>
        <v/>
      </c>
      <c r="D47" s="30" t="str">
        <f>IF($A47="","",VLOOKUP($A47,'Detail-Data Entry Form'!$A$12:$S$108,4,FALSE))</f>
        <v/>
      </c>
      <c r="E47" s="31" t="str">
        <f>IF($A47="","",VLOOKUP($A47,'Detail-Data Entry Form'!$A$12:$S$108,5,FALSE))</f>
        <v/>
      </c>
      <c r="F47" s="31" t="str">
        <f>IF($A47="","",VLOOKUP($A47,'Detail-Data Entry Form'!$A$12:$S$108,6,FALSE))</f>
        <v/>
      </c>
      <c r="G47" s="32" t="str">
        <f>IF($A47="","",VLOOKUP($A47,'Detail-Data Entry Form'!$A$12:$S$108,9,FALSE))</f>
        <v/>
      </c>
      <c r="H47" s="32" t="str">
        <f>IF($A47="","",VLOOKUP($A47,'Detail-Data Entry Form'!$A$12:$S$108,14,FALSE))</f>
        <v/>
      </c>
      <c r="I47" s="32" t="str">
        <f>IF($A47="","",VLOOKUP($A47,'Detail-Data Entry Form'!$A$12:$S$108,15,FALSE))</f>
        <v/>
      </c>
      <c r="J47" s="32" t="str">
        <f>IF($A47="","",VLOOKUP($A47,'Detail-Data Entry Form'!$A$12:$S$108,17,FALSE))</f>
        <v/>
      </c>
      <c r="K47" s="32" t="str">
        <f>IF($A47="","",VLOOKUP($A47,'Detail-Data Entry Form'!$A$12:$S$108,18,FALSE))</f>
        <v/>
      </c>
    </row>
    <row r="48" spans="1:11" hidden="1" x14ac:dyDescent="0.25">
      <c r="A48" s="15" t="str">
        <f>'Detail-Data Entry Form'!A49</f>
        <v/>
      </c>
      <c r="B48" s="30" t="str">
        <f>IF($A48="","",VLOOKUP($A48,'Detail-Data Entry Form'!$A$12:$S$108,2,FALSE))</f>
        <v/>
      </c>
      <c r="C48" s="30" t="str">
        <f>IF($A48="","",VLOOKUP($A48,'Detail-Data Entry Form'!$A$12:$S$108,3,FALSE))</f>
        <v/>
      </c>
      <c r="D48" s="30" t="str">
        <f>IF($A48="","",VLOOKUP($A48,'Detail-Data Entry Form'!$A$12:$S$108,4,FALSE))</f>
        <v/>
      </c>
      <c r="E48" s="31" t="str">
        <f>IF($A48="","",VLOOKUP($A48,'Detail-Data Entry Form'!$A$12:$S$108,5,FALSE))</f>
        <v/>
      </c>
      <c r="F48" s="31" t="str">
        <f>IF($A48="","",VLOOKUP($A48,'Detail-Data Entry Form'!$A$12:$S$108,6,FALSE))</f>
        <v/>
      </c>
      <c r="G48" s="32" t="str">
        <f>IF($A48="","",VLOOKUP($A48,'Detail-Data Entry Form'!$A$12:$S$108,9,FALSE))</f>
        <v/>
      </c>
      <c r="H48" s="32" t="str">
        <f>IF($A48="","",VLOOKUP($A48,'Detail-Data Entry Form'!$A$12:$S$108,14,FALSE))</f>
        <v/>
      </c>
      <c r="I48" s="32" t="str">
        <f>IF($A48="","",VLOOKUP($A48,'Detail-Data Entry Form'!$A$12:$S$108,15,FALSE))</f>
        <v/>
      </c>
      <c r="J48" s="32" t="str">
        <f>IF($A48="","",VLOOKUP($A48,'Detail-Data Entry Form'!$A$12:$S$108,17,FALSE))</f>
        <v/>
      </c>
      <c r="K48" s="32" t="str">
        <f>IF($A48="","",VLOOKUP($A48,'Detail-Data Entry Form'!$A$12:$S$108,18,FALSE))</f>
        <v/>
      </c>
    </row>
    <row r="49" spans="1:11" hidden="1" x14ac:dyDescent="0.25">
      <c r="A49" s="15" t="str">
        <f>'Detail-Data Entry Form'!A50</f>
        <v/>
      </c>
      <c r="B49" s="30" t="str">
        <f>IF($A49="","",VLOOKUP($A49,'Detail-Data Entry Form'!$A$12:$S$108,2,FALSE))</f>
        <v/>
      </c>
      <c r="C49" s="30" t="str">
        <f>IF($A49="","",VLOOKUP($A49,'Detail-Data Entry Form'!$A$12:$S$108,3,FALSE))</f>
        <v/>
      </c>
      <c r="D49" s="30" t="str">
        <f>IF($A49="","",VLOOKUP($A49,'Detail-Data Entry Form'!$A$12:$S$108,4,FALSE))</f>
        <v/>
      </c>
      <c r="E49" s="31" t="str">
        <f>IF($A49="","",VLOOKUP($A49,'Detail-Data Entry Form'!$A$12:$S$108,5,FALSE))</f>
        <v/>
      </c>
      <c r="F49" s="31" t="str">
        <f>IF($A49="","",VLOOKUP($A49,'Detail-Data Entry Form'!$A$12:$S$108,6,FALSE))</f>
        <v/>
      </c>
      <c r="G49" s="32" t="str">
        <f>IF($A49="","",VLOOKUP($A49,'Detail-Data Entry Form'!$A$12:$S$108,9,FALSE))</f>
        <v/>
      </c>
      <c r="H49" s="32" t="str">
        <f>IF($A49="","",VLOOKUP($A49,'Detail-Data Entry Form'!$A$12:$S$108,14,FALSE))</f>
        <v/>
      </c>
      <c r="I49" s="32" t="str">
        <f>IF($A49="","",VLOOKUP($A49,'Detail-Data Entry Form'!$A$12:$S$108,15,FALSE))</f>
        <v/>
      </c>
      <c r="J49" s="32" t="str">
        <f>IF($A49="","",VLOOKUP($A49,'Detail-Data Entry Form'!$A$12:$S$108,17,FALSE))</f>
        <v/>
      </c>
      <c r="K49" s="32" t="str">
        <f>IF($A49="","",VLOOKUP($A49,'Detail-Data Entry Form'!$A$12:$S$108,18,FALSE))</f>
        <v/>
      </c>
    </row>
    <row r="50" spans="1:11" hidden="1" x14ac:dyDescent="0.25">
      <c r="A50" s="15" t="str">
        <f>'Detail-Data Entry Form'!A51</f>
        <v/>
      </c>
      <c r="B50" s="30" t="str">
        <f>IF($A50="","",VLOOKUP($A50,'Detail-Data Entry Form'!$A$12:$S$108,2,FALSE))</f>
        <v/>
      </c>
      <c r="C50" s="30" t="str">
        <f>IF($A50="","",VLOOKUP($A50,'Detail-Data Entry Form'!$A$12:$S$108,3,FALSE))</f>
        <v/>
      </c>
      <c r="D50" s="30" t="str">
        <f>IF($A50="","",VLOOKUP($A50,'Detail-Data Entry Form'!$A$12:$S$108,4,FALSE))</f>
        <v/>
      </c>
      <c r="E50" s="31" t="str">
        <f>IF($A50="","",VLOOKUP($A50,'Detail-Data Entry Form'!$A$12:$S$108,5,FALSE))</f>
        <v/>
      </c>
      <c r="F50" s="31" t="str">
        <f>IF($A50="","",VLOOKUP($A50,'Detail-Data Entry Form'!$A$12:$S$108,6,FALSE))</f>
        <v/>
      </c>
      <c r="G50" s="32" t="str">
        <f>IF($A50="","",VLOOKUP($A50,'Detail-Data Entry Form'!$A$12:$S$108,9,FALSE))</f>
        <v/>
      </c>
      <c r="H50" s="32" t="str">
        <f>IF($A50="","",VLOOKUP($A50,'Detail-Data Entry Form'!$A$12:$S$108,14,FALSE))</f>
        <v/>
      </c>
      <c r="I50" s="32" t="str">
        <f>IF($A50="","",VLOOKUP($A50,'Detail-Data Entry Form'!$A$12:$S$108,15,FALSE))</f>
        <v/>
      </c>
      <c r="J50" s="32" t="str">
        <f>IF($A50="","",VLOOKUP($A50,'Detail-Data Entry Form'!$A$12:$S$108,17,FALSE))</f>
        <v/>
      </c>
      <c r="K50" s="32" t="str">
        <f>IF($A50="","",VLOOKUP($A50,'Detail-Data Entry Form'!$A$12:$S$108,18,FALSE))</f>
        <v/>
      </c>
    </row>
    <row r="51" spans="1:11" hidden="1" x14ac:dyDescent="0.25">
      <c r="A51" s="15" t="str">
        <f>'Detail-Data Entry Form'!A52</f>
        <v/>
      </c>
      <c r="B51" s="30" t="str">
        <f>IF($A51="","",VLOOKUP($A51,'Detail-Data Entry Form'!$A$12:$S$108,2,FALSE))</f>
        <v/>
      </c>
      <c r="C51" s="30" t="str">
        <f>IF($A51="","",VLOOKUP($A51,'Detail-Data Entry Form'!$A$12:$S$108,3,FALSE))</f>
        <v/>
      </c>
      <c r="D51" s="30" t="str">
        <f>IF($A51="","",VLOOKUP($A51,'Detail-Data Entry Form'!$A$12:$S$108,4,FALSE))</f>
        <v/>
      </c>
      <c r="E51" s="31" t="str">
        <f>IF($A51="","",VLOOKUP($A51,'Detail-Data Entry Form'!$A$12:$S$108,5,FALSE))</f>
        <v/>
      </c>
      <c r="F51" s="31" t="str">
        <f>IF($A51="","",VLOOKUP($A51,'Detail-Data Entry Form'!$A$12:$S$108,6,FALSE))</f>
        <v/>
      </c>
      <c r="G51" s="32" t="str">
        <f>IF($A51="","",VLOOKUP($A51,'Detail-Data Entry Form'!$A$12:$S$108,9,FALSE))</f>
        <v/>
      </c>
      <c r="H51" s="32" t="str">
        <f>IF($A51="","",VLOOKUP($A51,'Detail-Data Entry Form'!$A$12:$S$108,14,FALSE))</f>
        <v/>
      </c>
      <c r="I51" s="32" t="str">
        <f>IF($A51="","",VLOOKUP($A51,'Detail-Data Entry Form'!$A$12:$S$108,15,FALSE))</f>
        <v/>
      </c>
      <c r="J51" s="32" t="str">
        <f>IF($A51="","",VLOOKUP($A51,'Detail-Data Entry Form'!$A$12:$S$108,17,FALSE))</f>
        <v/>
      </c>
      <c r="K51" s="32" t="str">
        <f>IF($A51="","",VLOOKUP($A51,'Detail-Data Entry Form'!$A$12:$S$108,18,FALSE))</f>
        <v/>
      </c>
    </row>
    <row r="52" spans="1:11" hidden="1" x14ac:dyDescent="0.25">
      <c r="A52" s="15" t="str">
        <f>'Detail-Data Entry Form'!A53</f>
        <v/>
      </c>
      <c r="B52" s="30" t="str">
        <f>IF($A52="","",VLOOKUP($A52,'Detail-Data Entry Form'!$A$12:$S$108,2,FALSE))</f>
        <v/>
      </c>
      <c r="C52" s="30" t="str">
        <f>IF($A52="","",VLOOKUP($A52,'Detail-Data Entry Form'!$A$12:$S$108,3,FALSE))</f>
        <v/>
      </c>
      <c r="D52" s="30" t="str">
        <f>IF($A52="","",VLOOKUP($A52,'Detail-Data Entry Form'!$A$12:$S$108,4,FALSE))</f>
        <v/>
      </c>
      <c r="E52" s="31" t="str">
        <f>IF($A52="","",VLOOKUP($A52,'Detail-Data Entry Form'!$A$12:$S$108,5,FALSE))</f>
        <v/>
      </c>
      <c r="F52" s="31" t="str">
        <f>IF($A52="","",VLOOKUP($A52,'Detail-Data Entry Form'!$A$12:$S$108,6,FALSE))</f>
        <v/>
      </c>
      <c r="G52" s="32" t="str">
        <f>IF($A52="","",VLOOKUP($A52,'Detail-Data Entry Form'!$A$12:$S$108,9,FALSE))</f>
        <v/>
      </c>
      <c r="H52" s="32" t="str">
        <f>IF($A52="","",VLOOKUP($A52,'Detail-Data Entry Form'!$A$12:$S$108,14,FALSE))</f>
        <v/>
      </c>
      <c r="I52" s="32" t="str">
        <f>IF($A52="","",VLOOKUP($A52,'Detail-Data Entry Form'!$A$12:$S$108,15,FALSE))</f>
        <v/>
      </c>
      <c r="J52" s="32" t="str">
        <f>IF($A52="","",VLOOKUP($A52,'Detail-Data Entry Form'!$A$12:$S$108,17,FALSE))</f>
        <v/>
      </c>
      <c r="K52" s="32" t="str">
        <f>IF($A52="","",VLOOKUP($A52,'Detail-Data Entry Form'!$A$12:$S$108,18,FALSE))</f>
        <v/>
      </c>
    </row>
    <row r="53" spans="1:11" hidden="1" x14ac:dyDescent="0.25">
      <c r="A53" s="15" t="str">
        <f>'Detail-Data Entry Form'!A54</f>
        <v/>
      </c>
      <c r="B53" s="30" t="str">
        <f>IF($A53="","",VLOOKUP($A53,'Detail-Data Entry Form'!$A$12:$S$108,2,FALSE))</f>
        <v/>
      </c>
      <c r="C53" s="30" t="str">
        <f>IF($A53="","",VLOOKUP($A53,'Detail-Data Entry Form'!$A$12:$S$108,3,FALSE))</f>
        <v/>
      </c>
      <c r="D53" s="30" t="str">
        <f>IF($A53="","",VLOOKUP($A53,'Detail-Data Entry Form'!$A$12:$S$108,4,FALSE))</f>
        <v/>
      </c>
      <c r="E53" s="31" t="str">
        <f>IF($A53="","",VLOOKUP($A53,'Detail-Data Entry Form'!$A$12:$S$108,5,FALSE))</f>
        <v/>
      </c>
      <c r="F53" s="31" t="str">
        <f>IF($A53="","",VLOOKUP($A53,'Detail-Data Entry Form'!$A$12:$S$108,6,FALSE))</f>
        <v/>
      </c>
      <c r="G53" s="32" t="str">
        <f>IF($A53="","",VLOOKUP($A53,'Detail-Data Entry Form'!$A$12:$S$108,9,FALSE))</f>
        <v/>
      </c>
      <c r="H53" s="32" t="str">
        <f>IF($A53="","",VLOOKUP($A53,'Detail-Data Entry Form'!$A$12:$S$108,14,FALSE))</f>
        <v/>
      </c>
      <c r="I53" s="32" t="str">
        <f>IF($A53="","",VLOOKUP($A53,'Detail-Data Entry Form'!$A$12:$S$108,15,FALSE))</f>
        <v/>
      </c>
      <c r="J53" s="32" t="str">
        <f>IF($A53="","",VLOOKUP($A53,'Detail-Data Entry Form'!$A$12:$S$108,17,FALSE))</f>
        <v/>
      </c>
      <c r="K53" s="32" t="str">
        <f>IF($A53="","",VLOOKUP($A53,'Detail-Data Entry Form'!$A$12:$S$108,18,FALSE))</f>
        <v/>
      </c>
    </row>
    <row r="54" spans="1:11" hidden="1" x14ac:dyDescent="0.25">
      <c r="A54" s="15" t="str">
        <f>'Detail-Data Entry Form'!A55</f>
        <v/>
      </c>
      <c r="B54" s="30" t="str">
        <f>IF($A54="","",VLOOKUP($A54,'Detail-Data Entry Form'!$A$12:$S$108,2,FALSE))</f>
        <v/>
      </c>
      <c r="C54" s="30" t="str">
        <f>IF($A54="","",VLOOKUP($A54,'Detail-Data Entry Form'!$A$12:$S$108,3,FALSE))</f>
        <v/>
      </c>
      <c r="D54" s="30" t="str">
        <f>IF($A54="","",VLOOKUP($A54,'Detail-Data Entry Form'!$A$12:$S$108,4,FALSE))</f>
        <v/>
      </c>
      <c r="E54" s="31" t="str">
        <f>IF($A54="","",VLOOKUP($A54,'Detail-Data Entry Form'!$A$12:$S$108,5,FALSE))</f>
        <v/>
      </c>
      <c r="F54" s="31" t="str">
        <f>IF($A54="","",VLOOKUP($A54,'Detail-Data Entry Form'!$A$12:$S$108,6,FALSE))</f>
        <v/>
      </c>
      <c r="G54" s="32" t="str">
        <f>IF($A54="","",VLOOKUP($A54,'Detail-Data Entry Form'!$A$12:$S$108,9,FALSE))</f>
        <v/>
      </c>
      <c r="H54" s="32" t="str">
        <f>IF($A54="","",VLOOKUP($A54,'Detail-Data Entry Form'!$A$12:$S$108,14,FALSE))</f>
        <v/>
      </c>
      <c r="I54" s="32" t="str">
        <f>IF($A54="","",VLOOKUP($A54,'Detail-Data Entry Form'!$A$12:$S$108,15,FALSE))</f>
        <v/>
      </c>
      <c r="J54" s="32" t="str">
        <f>IF($A54="","",VLOOKUP($A54,'Detail-Data Entry Form'!$A$12:$S$108,17,FALSE))</f>
        <v/>
      </c>
      <c r="K54" s="32" t="str">
        <f>IF($A54="","",VLOOKUP($A54,'Detail-Data Entry Form'!$A$12:$S$108,18,FALSE))</f>
        <v/>
      </c>
    </row>
    <row r="55" spans="1:11" hidden="1" x14ac:dyDescent="0.25">
      <c r="A55" s="15" t="str">
        <f>'Detail-Data Entry Form'!A56</f>
        <v/>
      </c>
      <c r="B55" s="30" t="str">
        <f>IF($A55="","",VLOOKUP($A55,'Detail-Data Entry Form'!$A$12:$S$108,2,FALSE))</f>
        <v/>
      </c>
      <c r="C55" s="30" t="str">
        <f>IF($A55="","",VLOOKUP($A55,'Detail-Data Entry Form'!$A$12:$S$108,3,FALSE))</f>
        <v/>
      </c>
      <c r="D55" s="30" t="str">
        <f>IF($A55="","",VLOOKUP($A55,'Detail-Data Entry Form'!$A$12:$S$108,4,FALSE))</f>
        <v/>
      </c>
      <c r="E55" s="31" t="str">
        <f>IF($A55="","",VLOOKUP($A55,'Detail-Data Entry Form'!$A$12:$S$108,5,FALSE))</f>
        <v/>
      </c>
      <c r="F55" s="31" t="str">
        <f>IF($A55="","",VLOOKUP($A55,'Detail-Data Entry Form'!$A$12:$S$108,6,FALSE))</f>
        <v/>
      </c>
      <c r="G55" s="32" t="str">
        <f>IF($A55="","",VLOOKUP($A55,'Detail-Data Entry Form'!$A$12:$S$108,9,FALSE))</f>
        <v/>
      </c>
      <c r="H55" s="32" t="str">
        <f>IF($A55="","",VLOOKUP($A55,'Detail-Data Entry Form'!$A$12:$S$108,14,FALSE))</f>
        <v/>
      </c>
      <c r="I55" s="32" t="str">
        <f>IF($A55="","",VLOOKUP($A55,'Detail-Data Entry Form'!$A$12:$S$108,15,FALSE))</f>
        <v/>
      </c>
      <c r="J55" s="32" t="str">
        <f>IF($A55="","",VLOOKUP($A55,'Detail-Data Entry Form'!$A$12:$S$108,17,FALSE))</f>
        <v/>
      </c>
      <c r="K55" s="32" t="str">
        <f>IF($A55="","",VLOOKUP($A55,'Detail-Data Entry Form'!$A$12:$S$108,18,FALSE))</f>
        <v/>
      </c>
    </row>
    <row r="56" spans="1:11" hidden="1" x14ac:dyDescent="0.25">
      <c r="A56" s="15" t="str">
        <f>'Detail-Data Entry Form'!A57</f>
        <v/>
      </c>
      <c r="B56" s="30" t="str">
        <f>IF($A56="","",VLOOKUP($A56,'Detail-Data Entry Form'!$A$12:$S$108,2,FALSE))</f>
        <v/>
      </c>
      <c r="C56" s="30" t="str">
        <f>IF($A56="","",VLOOKUP($A56,'Detail-Data Entry Form'!$A$12:$S$108,3,FALSE))</f>
        <v/>
      </c>
      <c r="D56" s="30" t="str">
        <f>IF($A56="","",VLOOKUP($A56,'Detail-Data Entry Form'!$A$12:$S$108,4,FALSE))</f>
        <v/>
      </c>
      <c r="E56" s="31" t="str">
        <f>IF($A56="","",VLOOKUP($A56,'Detail-Data Entry Form'!$A$12:$S$108,5,FALSE))</f>
        <v/>
      </c>
      <c r="F56" s="31" t="str">
        <f>IF($A56="","",VLOOKUP($A56,'Detail-Data Entry Form'!$A$12:$S$108,6,FALSE))</f>
        <v/>
      </c>
      <c r="G56" s="32" t="str">
        <f>IF($A56="","",VLOOKUP($A56,'Detail-Data Entry Form'!$A$12:$S$108,9,FALSE))</f>
        <v/>
      </c>
      <c r="H56" s="32" t="str">
        <f>IF($A56="","",VLOOKUP($A56,'Detail-Data Entry Form'!$A$12:$S$108,14,FALSE))</f>
        <v/>
      </c>
      <c r="I56" s="32" t="str">
        <f>IF($A56="","",VLOOKUP($A56,'Detail-Data Entry Form'!$A$12:$S$108,15,FALSE))</f>
        <v/>
      </c>
      <c r="J56" s="32" t="str">
        <f>IF($A56="","",VLOOKUP($A56,'Detail-Data Entry Form'!$A$12:$S$108,17,FALSE))</f>
        <v/>
      </c>
      <c r="K56" s="32" t="str">
        <f>IF($A56="","",VLOOKUP($A56,'Detail-Data Entry Form'!$A$12:$S$108,18,FALSE))</f>
        <v/>
      </c>
    </row>
    <row r="57" spans="1:11" hidden="1" x14ac:dyDescent="0.25">
      <c r="A57" s="15" t="str">
        <f>'Detail-Data Entry Form'!A58</f>
        <v/>
      </c>
      <c r="B57" s="30" t="str">
        <f>IF($A57="","",VLOOKUP($A57,'Detail-Data Entry Form'!$A$12:$S$108,2,FALSE))</f>
        <v/>
      </c>
      <c r="C57" s="30" t="str">
        <f>IF($A57="","",VLOOKUP($A57,'Detail-Data Entry Form'!$A$12:$S$108,3,FALSE))</f>
        <v/>
      </c>
      <c r="D57" s="30" t="str">
        <f>IF($A57="","",VLOOKUP($A57,'Detail-Data Entry Form'!$A$12:$S$108,4,FALSE))</f>
        <v/>
      </c>
      <c r="E57" s="31" t="str">
        <f>IF($A57="","",VLOOKUP($A57,'Detail-Data Entry Form'!$A$12:$S$108,5,FALSE))</f>
        <v/>
      </c>
      <c r="F57" s="31" t="str">
        <f>IF($A57="","",VLOOKUP($A57,'Detail-Data Entry Form'!$A$12:$S$108,6,FALSE))</f>
        <v/>
      </c>
      <c r="G57" s="32" t="str">
        <f>IF($A57="","",VLOOKUP($A57,'Detail-Data Entry Form'!$A$12:$S$108,9,FALSE))</f>
        <v/>
      </c>
      <c r="H57" s="32" t="str">
        <f>IF($A57="","",VLOOKUP($A57,'Detail-Data Entry Form'!$A$12:$S$108,14,FALSE))</f>
        <v/>
      </c>
      <c r="I57" s="32" t="str">
        <f>IF($A57="","",VLOOKUP($A57,'Detail-Data Entry Form'!$A$12:$S$108,15,FALSE))</f>
        <v/>
      </c>
      <c r="J57" s="32" t="str">
        <f>IF($A57="","",VLOOKUP($A57,'Detail-Data Entry Form'!$A$12:$S$108,17,FALSE))</f>
        <v/>
      </c>
      <c r="K57" s="32" t="str">
        <f>IF($A57="","",VLOOKUP($A57,'Detail-Data Entry Form'!$A$12:$S$108,18,FALSE))</f>
        <v/>
      </c>
    </row>
    <row r="58" spans="1:11" hidden="1" x14ac:dyDescent="0.25">
      <c r="A58" s="15" t="str">
        <f>'Detail-Data Entry Form'!A59</f>
        <v/>
      </c>
      <c r="B58" s="30" t="str">
        <f>IF($A58="","",VLOOKUP($A58,'Detail-Data Entry Form'!$A$12:$S$108,2,FALSE))</f>
        <v/>
      </c>
      <c r="C58" s="30" t="str">
        <f>IF($A58="","",VLOOKUP($A58,'Detail-Data Entry Form'!$A$12:$S$108,3,FALSE))</f>
        <v/>
      </c>
      <c r="D58" s="30" t="str">
        <f>IF($A58="","",VLOOKUP($A58,'Detail-Data Entry Form'!$A$12:$S$108,4,FALSE))</f>
        <v/>
      </c>
      <c r="E58" s="31" t="str">
        <f>IF($A58="","",VLOOKUP($A58,'Detail-Data Entry Form'!$A$12:$S$108,5,FALSE))</f>
        <v/>
      </c>
      <c r="F58" s="31" t="str">
        <f>IF($A58="","",VLOOKUP($A58,'Detail-Data Entry Form'!$A$12:$S$108,6,FALSE))</f>
        <v/>
      </c>
      <c r="G58" s="32" t="str">
        <f>IF($A58="","",VLOOKUP($A58,'Detail-Data Entry Form'!$A$12:$S$108,9,FALSE))</f>
        <v/>
      </c>
      <c r="H58" s="32" t="str">
        <f>IF($A58="","",VLOOKUP($A58,'Detail-Data Entry Form'!$A$12:$S$108,14,FALSE))</f>
        <v/>
      </c>
      <c r="I58" s="32" t="str">
        <f>IF($A58="","",VLOOKUP($A58,'Detail-Data Entry Form'!$A$12:$S$108,15,FALSE))</f>
        <v/>
      </c>
      <c r="J58" s="32" t="str">
        <f>IF($A58="","",VLOOKUP($A58,'Detail-Data Entry Form'!$A$12:$S$108,17,FALSE))</f>
        <v/>
      </c>
      <c r="K58" s="32" t="str">
        <f>IF($A58="","",VLOOKUP($A58,'Detail-Data Entry Form'!$A$12:$S$108,18,FALSE))</f>
        <v/>
      </c>
    </row>
    <row r="59" spans="1:11" hidden="1" x14ac:dyDescent="0.25">
      <c r="A59" s="15" t="str">
        <f>'Detail-Data Entry Form'!A60</f>
        <v/>
      </c>
      <c r="B59" s="30" t="str">
        <f>IF($A59="","",VLOOKUP($A59,'Detail-Data Entry Form'!$A$12:$S$108,2,FALSE))</f>
        <v/>
      </c>
      <c r="C59" s="30" t="str">
        <f>IF($A59="","",VLOOKUP($A59,'Detail-Data Entry Form'!$A$12:$S$108,3,FALSE))</f>
        <v/>
      </c>
      <c r="D59" s="30" t="str">
        <f>IF($A59="","",VLOOKUP($A59,'Detail-Data Entry Form'!$A$12:$S$108,4,FALSE))</f>
        <v/>
      </c>
      <c r="E59" s="31" t="str">
        <f>IF($A59="","",VLOOKUP($A59,'Detail-Data Entry Form'!$A$12:$S$108,5,FALSE))</f>
        <v/>
      </c>
      <c r="F59" s="31" t="str">
        <f>IF($A59="","",VLOOKUP($A59,'Detail-Data Entry Form'!$A$12:$S$108,6,FALSE))</f>
        <v/>
      </c>
      <c r="G59" s="32" t="str">
        <f>IF($A59="","",VLOOKUP($A59,'Detail-Data Entry Form'!$A$12:$S$108,9,FALSE))</f>
        <v/>
      </c>
      <c r="H59" s="32" t="str">
        <f>IF($A59="","",VLOOKUP($A59,'Detail-Data Entry Form'!$A$12:$S$108,14,FALSE))</f>
        <v/>
      </c>
      <c r="I59" s="32" t="str">
        <f>IF($A59="","",VLOOKUP($A59,'Detail-Data Entry Form'!$A$12:$S$108,15,FALSE))</f>
        <v/>
      </c>
      <c r="J59" s="32" t="str">
        <f>IF($A59="","",VLOOKUP($A59,'Detail-Data Entry Form'!$A$12:$S$108,17,FALSE))</f>
        <v/>
      </c>
      <c r="K59" s="32" t="str">
        <f>IF($A59="","",VLOOKUP($A59,'Detail-Data Entry Form'!$A$12:$S$108,18,FALSE))</f>
        <v/>
      </c>
    </row>
    <row r="60" spans="1:11" hidden="1" x14ac:dyDescent="0.25">
      <c r="A60" s="15" t="str">
        <f>'Detail-Data Entry Form'!A61</f>
        <v/>
      </c>
      <c r="B60" s="30" t="str">
        <f>IF($A60="","",VLOOKUP($A60,'Detail-Data Entry Form'!$A$12:$S$108,2,FALSE))</f>
        <v/>
      </c>
      <c r="C60" s="30" t="str">
        <f>IF($A60="","",VLOOKUP($A60,'Detail-Data Entry Form'!$A$12:$S$108,3,FALSE))</f>
        <v/>
      </c>
      <c r="D60" s="30" t="str">
        <f>IF($A60="","",VLOOKUP($A60,'Detail-Data Entry Form'!$A$12:$S$108,4,FALSE))</f>
        <v/>
      </c>
      <c r="E60" s="31" t="str">
        <f>IF($A60="","",VLOOKUP($A60,'Detail-Data Entry Form'!$A$12:$S$108,5,FALSE))</f>
        <v/>
      </c>
      <c r="F60" s="31" t="str">
        <f>IF($A60="","",VLOOKUP($A60,'Detail-Data Entry Form'!$A$12:$S$108,6,FALSE))</f>
        <v/>
      </c>
      <c r="G60" s="32" t="str">
        <f>IF($A60="","",VLOOKUP($A60,'Detail-Data Entry Form'!$A$12:$S$108,9,FALSE))</f>
        <v/>
      </c>
      <c r="H60" s="32" t="str">
        <f>IF($A60="","",VLOOKUP($A60,'Detail-Data Entry Form'!$A$12:$S$108,14,FALSE))</f>
        <v/>
      </c>
      <c r="I60" s="32" t="str">
        <f>IF($A60="","",VLOOKUP($A60,'Detail-Data Entry Form'!$A$12:$S$108,15,FALSE))</f>
        <v/>
      </c>
      <c r="J60" s="32" t="str">
        <f>IF($A60="","",VLOOKUP($A60,'Detail-Data Entry Form'!$A$12:$S$108,17,FALSE))</f>
        <v/>
      </c>
      <c r="K60" s="32" t="str">
        <f>IF($A60="","",VLOOKUP($A60,'Detail-Data Entry Form'!$A$12:$S$108,18,FALSE))</f>
        <v/>
      </c>
    </row>
    <row r="61" spans="1:11" hidden="1" x14ac:dyDescent="0.25">
      <c r="A61" s="15" t="str">
        <f>'Detail-Data Entry Form'!A62</f>
        <v/>
      </c>
      <c r="B61" s="30" t="str">
        <f>IF($A61="","",VLOOKUP($A61,'Detail-Data Entry Form'!$A$12:$S$108,2,FALSE))</f>
        <v/>
      </c>
      <c r="C61" s="30" t="str">
        <f>IF($A61="","",VLOOKUP($A61,'Detail-Data Entry Form'!$A$12:$S$108,3,FALSE))</f>
        <v/>
      </c>
      <c r="D61" s="30" t="str">
        <f>IF($A61="","",VLOOKUP($A61,'Detail-Data Entry Form'!$A$12:$S$108,4,FALSE))</f>
        <v/>
      </c>
      <c r="E61" s="31" t="str">
        <f>IF($A61="","",VLOOKUP($A61,'Detail-Data Entry Form'!$A$12:$S$108,5,FALSE))</f>
        <v/>
      </c>
      <c r="F61" s="31" t="str">
        <f>IF($A61="","",VLOOKUP($A61,'Detail-Data Entry Form'!$A$12:$S$108,6,FALSE))</f>
        <v/>
      </c>
      <c r="G61" s="32" t="str">
        <f>IF($A61="","",VLOOKUP($A61,'Detail-Data Entry Form'!$A$12:$S$108,9,FALSE))</f>
        <v/>
      </c>
      <c r="H61" s="32" t="str">
        <f>IF($A61="","",VLOOKUP($A61,'Detail-Data Entry Form'!$A$12:$S$108,14,FALSE))</f>
        <v/>
      </c>
      <c r="I61" s="32" t="str">
        <f>IF($A61="","",VLOOKUP($A61,'Detail-Data Entry Form'!$A$12:$S$108,15,FALSE))</f>
        <v/>
      </c>
      <c r="J61" s="32" t="str">
        <f>IF($A61="","",VLOOKUP($A61,'Detail-Data Entry Form'!$A$12:$S$108,17,FALSE))</f>
        <v/>
      </c>
      <c r="K61" s="32" t="str">
        <f>IF($A61="","",VLOOKUP($A61,'Detail-Data Entry Form'!$A$12:$S$108,18,FALSE))</f>
        <v/>
      </c>
    </row>
    <row r="62" spans="1:11" hidden="1" x14ac:dyDescent="0.25">
      <c r="A62" s="15" t="str">
        <f>'Detail-Data Entry Form'!A63</f>
        <v/>
      </c>
      <c r="B62" s="30" t="str">
        <f>IF($A62="","",VLOOKUP($A62,'Detail-Data Entry Form'!$A$12:$S$108,2,FALSE))</f>
        <v/>
      </c>
      <c r="C62" s="30" t="str">
        <f>IF($A62="","",VLOOKUP($A62,'Detail-Data Entry Form'!$A$12:$S$108,3,FALSE))</f>
        <v/>
      </c>
      <c r="D62" s="30" t="str">
        <f>IF($A62="","",VLOOKUP($A62,'Detail-Data Entry Form'!$A$12:$S$108,4,FALSE))</f>
        <v/>
      </c>
      <c r="E62" s="31" t="str">
        <f>IF($A62="","",VLOOKUP($A62,'Detail-Data Entry Form'!$A$12:$S$108,5,FALSE))</f>
        <v/>
      </c>
      <c r="F62" s="31" t="str">
        <f>IF($A62="","",VLOOKUP($A62,'Detail-Data Entry Form'!$A$12:$S$108,6,FALSE))</f>
        <v/>
      </c>
      <c r="G62" s="32" t="str">
        <f>IF($A62="","",VLOOKUP($A62,'Detail-Data Entry Form'!$A$12:$S$108,9,FALSE))</f>
        <v/>
      </c>
      <c r="H62" s="32" t="str">
        <f>IF($A62="","",VLOOKUP($A62,'Detail-Data Entry Form'!$A$12:$S$108,14,FALSE))</f>
        <v/>
      </c>
      <c r="I62" s="32" t="str">
        <f>IF($A62="","",VLOOKUP($A62,'Detail-Data Entry Form'!$A$12:$S$108,15,FALSE))</f>
        <v/>
      </c>
      <c r="J62" s="32" t="str">
        <f>IF($A62="","",VLOOKUP($A62,'Detail-Data Entry Form'!$A$12:$S$108,17,FALSE))</f>
        <v/>
      </c>
      <c r="K62" s="32" t="str">
        <f>IF($A62="","",VLOOKUP($A62,'Detail-Data Entry Form'!$A$12:$S$108,18,FALSE))</f>
        <v/>
      </c>
    </row>
    <row r="63" spans="1:11" hidden="1" x14ac:dyDescent="0.25">
      <c r="A63" s="15" t="str">
        <f>'Detail-Data Entry Form'!A64</f>
        <v/>
      </c>
      <c r="B63" s="30" t="str">
        <f>IF($A63="","",VLOOKUP($A63,'Detail-Data Entry Form'!$A$12:$S$108,2,FALSE))</f>
        <v/>
      </c>
      <c r="C63" s="30" t="str">
        <f>IF($A63="","",VLOOKUP($A63,'Detail-Data Entry Form'!$A$12:$S$108,3,FALSE))</f>
        <v/>
      </c>
      <c r="D63" s="30" t="str">
        <f>IF($A63="","",VLOOKUP($A63,'Detail-Data Entry Form'!$A$12:$S$108,4,FALSE))</f>
        <v/>
      </c>
      <c r="E63" s="31" t="str">
        <f>IF($A63="","",VLOOKUP($A63,'Detail-Data Entry Form'!$A$12:$S$108,5,FALSE))</f>
        <v/>
      </c>
      <c r="F63" s="31" t="str">
        <f>IF($A63="","",VLOOKUP($A63,'Detail-Data Entry Form'!$A$12:$S$108,6,FALSE))</f>
        <v/>
      </c>
      <c r="G63" s="32" t="str">
        <f>IF($A63="","",VLOOKUP($A63,'Detail-Data Entry Form'!$A$12:$S$108,9,FALSE))</f>
        <v/>
      </c>
      <c r="H63" s="32" t="str">
        <f>IF($A63="","",VLOOKUP($A63,'Detail-Data Entry Form'!$A$12:$S$108,14,FALSE))</f>
        <v/>
      </c>
      <c r="I63" s="32" t="str">
        <f>IF($A63="","",VLOOKUP($A63,'Detail-Data Entry Form'!$A$12:$S$108,15,FALSE))</f>
        <v/>
      </c>
      <c r="J63" s="32" t="str">
        <f>IF($A63="","",VLOOKUP($A63,'Detail-Data Entry Form'!$A$12:$S$108,17,FALSE))</f>
        <v/>
      </c>
      <c r="K63" s="32" t="str">
        <f>IF($A63="","",VLOOKUP($A63,'Detail-Data Entry Form'!$A$12:$S$108,18,FALSE))</f>
        <v/>
      </c>
    </row>
    <row r="64" spans="1:11" hidden="1" x14ac:dyDescent="0.25">
      <c r="A64" s="15" t="str">
        <f>'Detail-Data Entry Form'!A65</f>
        <v/>
      </c>
      <c r="B64" s="30" t="str">
        <f>IF($A64="","",VLOOKUP($A64,'Detail-Data Entry Form'!$A$12:$S$108,2,FALSE))</f>
        <v/>
      </c>
      <c r="C64" s="30" t="str">
        <f>IF($A64="","",VLOOKUP($A64,'Detail-Data Entry Form'!$A$12:$S$108,3,FALSE))</f>
        <v/>
      </c>
      <c r="D64" s="30" t="str">
        <f>IF($A64="","",VLOOKUP($A64,'Detail-Data Entry Form'!$A$12:$S$108,4,FALSE))</f>
        <v/>
      </c>
      <c r="E64" s="31" t="str">
        <f>IF($A64="","",VLOOKUP($A64,'Detail-Data Entry Form'!$A$12:$S$108,5,FALSE))</f>
        <v/>
      </c>
      <c r="F64" s="31" t="str">
        <f>IF($A64="","",VLOOKUP($A64,'Detail-Data Entry Form'!$A$12:$S$108,6,FALSE))</f>
        <v/>
      </c>
      <c r="G64" s="32" t="str">
        <f>IF($A64="","",VLOOKUP($A64,'Detail-Data Entry Form'!$A$12:$S$108,9,FALSE))</f>
        <v/>
      </c>
      <c r="H64" s="32" t="str">
        <f>IF($A64="","",VLOOKUP($A64,'Detail-Data Entry Form'!$A$12:$S$108,14,FALSE))</f>
        <v/>
      </c>
      <c r="I64" s="32" t="str">
        <f>IF($A64="","",VLOOKUP($A64,'Detail-Data Entry Form'!$A$12:$S$108,15,FALSE))</f>
        <v/>
      </c>
      <c r="J64" s="32" t="str">
        <f>IF($A64="","",VLOOKUP($A64,'Detail-Data Entry Form'!$A$12:$S$108,17,FALSE))</f>
        <v/>
      </c>
      <c r="K64" s="32" t="str">
        <f>IF($A64="","",VLOOKUP($A64,'Detail-Data Entry Form'!$A$12:$S$108,18,FALSE))</f>
        <v/>
      </c>
    </row>
    <row r="65" spans="1:11" hidden="1" x14ac:dyDescent="0.25">
      <c r="A65" s="15" t="str">
        <f>'Detail-Data Entry Form'!A66</f>
        <v/>
      </c>
      <c r="B65" s="30" t="str">
        <f>IF($A65="","",VLOOKUP($A65,'Detail-Data Entry Form'!$A$12:$S$108,2,FALSE))</f>
        <v/>
      </c>
      <c r="C65" s="30" t="str">
        <f>IF($A65="","",VLOOKUP($A65,'Detail-Data Entry Form'!$A$12:$S$108,3,FALSE))</f>
        <v/>
      </c>
      <c r="D65" s="30" t="str">
        <f>IF($A65="","",VLOOKUP($A65,'Detail-Data Entry Form'!$A$12:$S$108,4,FALSE))</f>
        <v/>
      </c>
      <c r="E65" s="31" t="str">
        <f>IF($A65="","",VLOOKUP($A65,'Detail-Data Entry Form'!$A$12:$S$108,5,FALSE))</f>
        <v/>
      </c>
      <c r="F65" s="31" t="str">
        <f>IF($A65="","",VLOOKUP($A65,'Detail-Data Entry Form'!$A$12:$S$108,6,FALSE))</f>
        <v/>
      </c>
      <c r="G65" s="32" t="str">
        <f>IF($A65="","",VLOOKUP($A65,'Detail-Data Entry Form'!$A$12:$S$108,9,FALSE))</f>
        <v/>
      </c>
      <c r="H65" s="32" t="str">
        <f>IF($A65="","",VLOOKUP($A65,'Detail-Data Entry Form'!$A$12:$S$108,14,FALSE))</f>
        <v/>
      </c>
      <c r="I65" s="32" t="str">
        <f>IF($A65="","",VLOOKUP($A65,'Detail-Data Entry Form'!$A$12:$S$108,15,FALSE))</f>
        <v/>
      </c>
      <c r="J65" s="32" t="str">
        <f>IF($A65="","",VLOOKUP($A65,'Detail-Data Entry Form'!$A$12:$S$108,17,FALSE))</f>
        <v/>
      </c>
      <c r="K65" s="32" t="str">
        <f>IF($A65="","",VLOOKUP($A65,'Detail-Data Entry Form'!$A$12:$S$108,18,FALSE))</f>
        <v/>
      </c>
    </row>
    <row r="66" spans="1:11" hidden="1" x14ac:dyDescent="0.25">
      <c r="A66" s="15" t="str">
        <f>'Detail-Data Entry Form'!A67</f>
        <v/>
      </c>
      <c r="B66" s="30" t="str">
        <f>IF($A66="","",VLOOKUP($A66,'Detail-Data Entry Form'!$A$12:$S$108,2,FALSE))</f>
        <v/>
      </c>
      <c r="C66" s="30" t="str">
        <f>IF($A66="","",VLOOKUP($A66,'Detail-Data Entry Form'!$A$12:$S$108,3,FALSE))</f>
        <v/>
      </c>
      <c r="D66" s="30" t="str">
        <f>IF($A66="","",VLOOKUP($A66,'Detail-Data Entry Form'!$A$12:$S$108,4,FALSE))</f>
        <v/>
      </c>
      <c r="E66" s="31" t="str">
        <f>IF($A66="","",VLOOKUP($A66,'Detail-Data Entry Form'!$A$12:$S$108,5,FALSE))</f>
        <v/>
      </c>
      <c r="F66" s="31" t="str">
        <f>IF($A66="","",VLOOKUP($A66,'Detail-Data Entry Form'!$A$12:$S$108,6,FALSE))</f>
        <v/>
      </c>
      <c r="G66" s="32" t="str">
        <f>IF($A66="","",VLOOKUP($A66,'Detail-Data Entry Form'!$A$12:$S$108,9,FALSE))</f>
        <v/>
      </c>
      <c r="H66" s="32" t="str">
        <f>IF($A66="","",VLOOKUP($A66,'Detail-Data Entry Form'!$A$12:$S$108,14,FALSE))</f>
        <v/>
      </c>
      <c r="I66" s="32" t="str">
        <f>IF($A66="","",VLOOKUP($A66,'Detail-Data Entry Form'!$A$12:$S$108,15,FALSE))</f>
        <v/>
      </c>
      <c r="J66" s="32" t="str">
        <f>IF($A66="","",VLOOKUP($A66,'Detail-Data Entry Form'!$A$12:$S$108,17,FALSE))</f>
        <v/>
      </c>
      <c r="K66" s="32" t="str">
        <f>IF($A66="","",VLOOKUP($A66,'Detail-Data Entry Form'!$A$12:$S$108,18,FALSE))</f>
        <v/>
      </c>
    </row>
    <row r="67" spans="1:11" hidden="1" x14ac:dyDescent="0.25">
      <c r="A67" s="15" t="str">
        <f>'Detail-Data Entry Form'!A68</f>
        <v/>
      </c>
      <c r="B67" s="30" t="str">
        <f>IF($A67="","",VLOOKUP($A67,'Detail-Data Entry Form'!$A$12:$S$108,2,FALSE))</f>
        <v/>
      </c>
      <c r="C67" s="30" t="str">
        <f>IF($A67="","",VLOOKUP($A67,'Detail-Data Entry Form'!$A$12:$S$108,3,FALSE))</f>
        <v/>
      </c>
      <c r="D67" s="30" t="str">
        <f>IF($A67="","",VLOOKUP($A67,'Detail-Data Entry Form'!$A$12:$S$108,4,FALSE))</f>
        <v/>
      </c>
      <c r="E67" s="31" t="str">
        <f>IF($A67="","",VLOOKUP($A67,'Detail-Data Entry Form'!$A$12:$S$108,5,FALSE))</f>
        <v/>
      </c>
      <c r="F67" s="31" t="str">
        <f>IF($A67="","",VLOOKUP($A67,'Detail-Data Entry Form'!$A$12:$S$108,6,FALSE))</f>
        <v/>
      </c>
      <c r="G67" s="32" t="str">
        <f>IF($A67="","",VLOOKUP($A67,'Detail-Data Entry Form'!$A$12:$S$108,9,FALSE))</f>
        <v/>
      </c>
      <c r="H67" s="32" t="str">
        <f>IF($A67="","",VLOOKUP($A67,'Detail-Data Entry Form'!$A$12:$S$108,14,FALSE))</f>
        <v/>
      </c>
      <c r="I67" s="32" t="str">
        <f>IF($A67="","",VLOOKUP($A67,'Detail-Data Entry Form'!$A$12:$S$108,15,FALSE))</f>
        <v/>
      </c>
      <c r="J67" s="32" t="str">
        <f>IF($A67="","",VLOOKUP($A67,'Detail-Data Entry Form'!$A$12:$S$108,17,FALSE))</f>
        <v/>
      </c>
      <c r="K67" s="32" t="str">
        <f>IF($A67="","",VLOOKUP($A67,'Detail-Data Entry Form'!$A$12:$S$108,18,FALSE))</f>
        <v/>
      </c>
    </row>
    <row r="68" spans="1:11" hidden="1" x14ac:dyDescent="0.25">
      <c r="A68" s="15" t="str">
        <f>'Detail-Data Entry Form'!A69</f>
        <v/>
      </c>
      <c r="B68" s="30" t="str">
        <f>IF($A68="","",VLOOKUP($A68,'Detail-Data Entry Form'!$A$12:$S$108,2,FALSE))</f>
        <v/>
      </c>
      <c r="C68" s="30" t="str">
        <f>IF($A68="","",VLOOKUP($A68,'Detail-Data Entry Form'!$A$12:$S$108,3,FALSE))</f>
        <v/>
      </c>
      <c r="D68" s="30" t="str">
        <f>IF($A68="","",VLOOKUP($A68,'Detail-Data Entry Form'!$A$12:$S$108,4,FALSE))</f>
        <v/>
      </c>
      <c r="E68" s="31" t="str">
        <f>IF($A68="","",VLOOKUP($A68,'Detail-Data Entry Form'!$A$12:$S$108,5,FALSE))</f>
        <v/>
      </c>
      <c r="F68" s="31" t="str">
        <f>IF($A68="","",VLOOKUP($A68,'Detail-Data Entry Form'!$A$12:$S$108,6,FALSE))</f>
        <v/>
      </c>
      <c r="G68" s="32" t="str">
        <f>IF($A68="","",VLOOKUP($A68,'Detail-Data Entry Form'!$A$12:$S$108,9,FALSE))</f>
        <v/>
      </c>
      <c r="H68" s="32" t="str">
        <f>IF($A68="","",VLOOKUP($A68,'Detail-Data Entry Form'!$A$12:$S$108,14,FALSE))</f>
        <v/>
      </c>
      <c r="I68" s="32" t="str">
        <f>IF($A68="","",VLOOKUP($A68,'Detail-Data Entry Form'!$A$12:$S$108,15,FALSE))</f>
        <v/>
      </c>
      <c r="J68" s="32" t="str">
        <f>IF($A68="","",VLOOKUP($A68,'Detail-Data Entry Form'!$A$12:$S$108,17,FALSE))</f>
        <v/>
      </c>
      <c r="K68" s="32" t="str">
        <f>IF($A68="","",VLOOKUP($A68,'Detail-Data Entry Form'!$A$12:$S$108,18,FALSE))</f>
        <v/>
      </c>
    </row>
    <row r="69" spans="1:11" hidden="1" x14ac:dyDescent="0.25">
      <c r="A69" s="15" t="str">
        <f>'Detail-Data Entry Form'!A70</f>
        <v/>
      </c>
      <c r="B69" s="30" t="str">
        <f>IF($A69="","",VLOOKUP($A69,'Detail-Data Entry Form'!$A$12:$S$108,2,FALSE))</f>
        <v/>
      </c>
      <c r="C69" s="30" t="str">
        <f>IF($A69="","",VLOOKUP($A69,'Detail-Data Entry Form'!$A$12:$S$108,3,FALSE))</f>
        <v/>
      </c>
      <c r="D69" s="30" t="str">
        <f>IF($A69="","",VLOOKUP($A69,'Detail-Data Entry Form'!$A$12:$S$108,4,FALSE))</f>
        <v/>
      </c>
      <c r="E69" s="31" t="str">
        <f>IF($A69="","",VLOOKUP($A69,'Detail-Data Entry Form'!$A$12:$S$108,5,FALSE))</f>
        <v/>
      </c>
      <c r="F69" s="31" t="str">
        <f>IF($A69="","",VLOOKUP($A69,'Detail-Data Entry Form'!$A$12:$S$108,6,FALSE))</f>
        <v/>
      </c>
      <c r="G69" s="32" t="str">
        <f>IF($A69="","",VLOOKUP($A69,'Detail-Data Entry Form'!$A$12:$S$108,9,FALSE))</f>
        <v/>
      </c>
      <c r="H69" s="32" t="str">
        <f>IF($A69="","",VLOOKUP($A69,'Detail-Data Entry Form'!$A$12:$S$108,14,FALSE))</f>
        <v/>
      </c>
      <c r="I69" s="32" t="str">
        <f>IF($A69="","",VLOOKUP($A69,'Detail-Data Entry Form'!$A$12:$S$108,15,FALSE))</f>
        <v/>
      </c>
      <c r="J69" s="32" t="str">
        <f>IF($A69="","",VLOOKUP($A69,'Detail-Data Entry Form'!$A$12:$S$108,17,FALSE))</f>
        <v/>
      </c>
      <c r="K69" s="32" t="str">
        <f>IF($A69="","",VLOOKUP($A69,'Detail-Data Entry Form'!$A$12:$S$108,18,FALSE))</f>
        <v/>
      </c>
    </row>
    <row r="70" spans="1:11" hidden="1" x14ac:dyDescent="0.25">
      <c r="A70" s="15" t="str">
        <f>'Detail-Data Entry Form'!A71</f>
        <v/>
      </c>
      <c r="B70" s="30" t="str">
        <f>IF($A70="","",VLOOKUP($A70,'Detail-Data Entry Form'!$A$12:$S$108,2,FALSE))</f>
        <v/>
      </c>
      <c r="C70" s="30" t="str">
        <f>IF($A70="","",VLOOKUP($A70,'Detail-Data Entry Form'!$A$12:$S$108,3,FALSE))</f>
        <v/>
      </c>
      <c r="D70" s="30" t="str">
        <f>IF($A70="","",VLOOKUP($A70,'Detail-Data Entry Form'!$A$12:$S$108,4,FALSE))</f>
        <v/>
      </c>
      <c r="E70" s="31" t="str">
        <f>IF($A70="","",VLOOKUP($A70,'Detail-Data Entry Form'!$A$12:$S$108,5,FALSE))</f>
        <v/>
      </c>
      <c r="F70" s="31" t="str">
        <f>IF($A70="","",VLOOKUP($A70,'Detail-Data Entry Form'!$A$12:$S$108,6,FALSE))</f>
        <v/>
      </c>
      <c r="G70" s="32" t="str">
        <f>IF($A70="","",VLOOKUP($A70,'Detail-Data Entry Form'!$A$12:$S$108,9,FALSE))</f>
        <v/>
      </c>
      <c r="H70" s="32" t="str">
        <f>IF($A70="","",VLOOKUP($A70,'Detail-Data Entry Form'!$A$12:$S$108,14,FALSE))</f>
        <v/>
      </c>
      <c r="I70" s="32" t="str">
        <f>IF($A70="","",VLOOKUP($A70,'Detail-Data Entry Form'!$A$12:$S$108,15,FALSE))</f>
        <v/>
      </c>
      <c r="J70" s="32" t="str">
        <f>IF($A70="","",VLOOKUP($A70,'Detail-Data Entry Form'!$A$12:$S$108,17,FALSE))</f>
        <v/>
      </c>
      <c r="K70" s="32" t="str">
        <f>IF($A70="","",VLOOKUP($A70,'Detail-Data Entry Form'!$A$12:$S$108,18,FALSE))</f>
        <v/>
      </c>
    </row>
    <row r="71" spans="1:11" hidden="1" x14ac:dyDescent="0.25">
      <c r="A71" s="15" t="str">
        <f>'Detail-Data Entry Form'!A72</f>
        <v/>
      </c>
      <c r="B71" s="30" t="str">
        <f>IF($A71="","",VLOOKUP($A71,'Detail-Data Entry Form'!$A$12:$S$108,2,FALSE))</f>
        <v/>
      </c>
      <c r="C71" s="30" t="str">
        <f>IF($A71="","",VLOOKUP($A71,'Detail-Data Entry Form'!$A$12:$S$108,3,FALSE))</f>
        <v/>
      </c>
      <c r="D71" s="30" t="str">
        <f>IF($A71="","",VLOOKUP($A71,'Detail-Data Entry Form'!$A$12:$S$108,4,FALSE))</f>
        <v/>
      </c>
      <c r="E71" s="31" t="str">
        <f>IF($A71="","",VLOOKUP($A71,'Detail-Data Entry Form'!$A$12:$S$108,5,FALSE))</f>
        <v/>
      </c>
      <c r="F71" s="31" t="str">
        <f>IF($A71="","",VLOOKUP($A71,'Detail-Data Entry Form'!$A$12:$S$108,6,FALSE))</f>
        <v/>
      </c>
      <c r="G71" s="32" t="str">
        <f>IF($A71="","",VLOOKUP($A71,'Detail-Data Entry Form'!$A$12:$S$108,9,FALSE))</f>
        <v/>
      </c>
      <c r="H71" s="32" t="str">
        <f>IF($A71="","",VLOOKUP($A71,'Detail-Data Entry Form'!$A$12:$S$108,14,FALSE))</f>
        <v/>
      </c>
      <c r="I71" s="32" t="str">
        <f>IF($A71="","",VLOOKUP($A71,'Detail-Data Entry Form'!$A$12:$S$108,15,FALSE))</f>
        <v/>
      </c>
      <c r="J71" s="32" t="str">
        <f>IF($A71="","",VLOOKUP($A71,'Detail-Data Entry Form'!$A$12:$S$108,17,FALSE))</f>
        <v/>
      </c>
      <c r="K71" s="32" t="str">
        <f>IF($A71="","",VLOOKUP($A71,'Detail-Data Entry Form'!$A$12:$S$108,18,FALSE))</f>
        <v/>
      </c>
    </row>
    <row r="72" spans="1:11" hidden="1" x14ac:dyDescent="0.25">
      <c r="A72" s="15" t="str">
        <f>'Detail-Data Entry Form'!A73</f>
        <v/>
      </c>
      <c r="B72" s="30" t="str">
        <f>IF($A72="","",VLOOKUP($A72,'Detail-Data Entry Form'!$A$12:$S$108,2,FALSE))</f>
        <v/>
      </c>
      <c r="C72" s="30" t="str">
        <f>IF($A72="","",VLOOKUP($A72,'Detail-Data Entry Form'!$A$12:$S$108,3,FALSE))</f>
        <v/>
      </c>
      <c r="D72" s="30" t="str">
        <f>IF($A72="","",VLOOKUP($A72,'Detail-Data Entry Form'!$A$12:$S$108,4,FALSE))</f>
        <v/>
      </c>
      <c r="E72" s="31" t="str">
        <f>IF($A72="","",VLOOKUP($A72,'Detail-Data Entry Form'!$A$12:$S$108,5,FALSE))</f>
        <v/>
      </c>
      <c r="F72" s="31" t="str">
        <f>IF($A72="","",VLOOKUP($A72,'Detail-Data Entry Form'!$A$12:$S$108,6,FALSE))</f>
        <v/>
      </c>
      <c r="G72" s="32" t="str">
        <f>IF($A72="","",VLOOKUP($A72,'Detail-Data Entry Form'!$A$12:$S$108,9,FALSE))</f>
        <v/>
      </c>
      <c r="H72" s="32" t="str">
        <f>IF($A72="","",VLOOKUP($A72,'Detail-Data Entry Form'!$A$12:$S$108,14,FALSE))</f>
        <v/>
      </c>
      <c r="I72" s="32" t="str">
        <f>IF($A72="","",VLOOKUP($A72,'Detail-Data Entry Form'!$A$12:$S$108,15,FALSE))</f>
        <v/>
      </c>
      <c r="J72" s="32" t="str">
        <f>IF($A72="","",VLOOKUP($A72,'Detail-Data Entry Form'!$A$12:$S$108,17,FALSE))</f>
        <v/>
      </c>
      <c r="K72" s="32" t="str">
        <f>IF($A72="","",VLOOKUP($A72,'Detail-Data Entry Form'!$A$12:$S$108,18,FALSE))</f>
        <v/>
      </c>
    </row>
    <row r="73" spans="1:11" hidden="1" x14ac:dyDescent="0.25">
      <c r="A73" s="15" t="str">
        <f>'Detail-Data Entry Form'!A74</f>
        <v/>
      </c>
      <c r="B73" s="30" t="str">
        <f>IF($A73="","",VLOOKUP($A73,'Detail-Data Entry Form'!$A$12:$S$108,2,FALSE))</f>
        <v/>
      </c>
      <c r="C73" s="30" t="str">
        <f>IF($A73="","",VLOOKUP($A73,'Detail-Data Entry Form'!$A$12:$S$108,3,FALSE))</f>
        <v/>
      </c>
      <c r="D73" s="30" t="str">
        <f>IF($A73="","",VLOOKUP($A73,'Detail-Data Entry Form'!$A$12:$S$108,4,FALSE))</f>
        <v/>
      </c>
      <c r="E73" s="31" t="str">
        <f>IF($A73="","",VLOOKUP($A73,'Detail-Data Entry Form'!$A$12:$S$108,5,FALSE))</f>
        <v/>
      </c>
      <c r="F73" s="31" t="str">
        <f>IF($A73="","",VLOOKUP($A73,'Detail-Data Entry Form'!$A$12:$S$108,6,FALSE))</f>
        <v/>
      </c>
      <c r="G73" s="32" t="str">
        <f>IF($A73="","",VLOOKUP($A73,'Detail-Data Entry Form'!$A$12:$S$108,9,FALSE))</f>
        <v/>
      </c>
      <c r="H73" s="32" t="str">
        <f>IF($A73="","",VLOOKUP($A73,'Detail-Data Entry Form'!$A$12:$S$108,14,FALSE))</f>
        <v/>
      </c>
      <c r="I73" s="32" t="str">
        <f>IF($A73="","",VLOOKUP($A73,'Detail-Data Entry Form'!$A$12:$S$108,15,FALSE))</f>
        <v/>
      </c>
      <c r="J73" s="32" t="str">
        <f>IF($A73="","",VLOOKUP($A73,'Detail-Data Entry Form'!$A$12:$S$108,17,FALSE))</f>
        <v/>
      </c>
      <c r="K73" s="32" t="str">
        <f>IF($A73="","",VLOOKUP($A73,'Detail-Data Entry Form'!$A$12:$S$108,18,FALSE))</f>
        <v/>
      </c>
    </row>
    <row r="74" spans="1:11" hidden="1" x14ac:dyDescent="0.25">
      <c r="A74" s="15" t="str">
        <f>'Detail-Data Entry Form'!A75</f>
        <v/>
      </c>
      <c r="B74" s="30" t="str">
        <f>IF($A74="","",VLOOKUP($A74,'Detail-Data Entry Form'!$A$12:$S$108,2,FALSE))</f>
        <v/>
      </c>
      <c r="C74" s="30" t="str">
        <f>IF($A74="","",VLOOKUP($A74,'Detail-Data Entry Form'!$A$12:$S$108,3,FALSE))</f>
        <v/>
      </c>
      <c r="D74" s="30" t="str">
        <f>IF($A74="","",VLOOKUP($A74,'Detail-Data Entry Form'!$A$12:$S$108,4,FALSE))</f>
        <v/>
      </c>
      <c r="E74" s="31" t="str">
        <f>IF($A74="","",VLOOKUP($A74,'Detail-Data Entry Form'!$A$12:$S$108,5,FALSE))</f>
        <v/>
      </c>
      <c r="F74" s="31" t="str">
        <f>IF($A74="","",VLOOKUP($A74,'Detail-Data Entry Form'!$A$12:$S$108,6,FALSE))</f>
        <v/>
      </c>
      <c r="G74" s="32" t="str">
        <f>IF($A74="","",VLOOKUP($A74,'Detail-Data Entry Form'!$A$12:$S$108,9,FALSE))</f>
        <v/>
      </c>
      <c r="H74" s="32" t="str">
        <f>IF($A74="","",VLOOKUP($A74,'Detail-Data Entry Form'!$A$12:$S$108,14,FALSE))</f>
        <v/>
      </c>
      <c r="I74" s="32" t="str">
        <f>IF($A74="","",VLOOKUP($A74,'Detail-Data Entry Form'!$A$12:$S$108,15,FALSE))</f>
        <v/>
      </c>
      <c r="J74" s="32" t="str">
        <f>IF($A74="","",VLOOKUP($A74,'Detail-Data Entry Form'!$A$12:$S$108,17,FALSE))</f>
        <v/>
      </c>
      <c r="K74" s="32" t="str">
        <f>IF($A74="","",VLOOKUP($A74,'Detail-Data Entry Form'!$A$12:$S$108,18,FALSE))</f>
        <v/>
      </c>
    </row>
    <row r="75" spans="1:11" hidden="1" x14ac:dyDescent="0.25">
      <c r="A75" s="15" t="str">
        <f>'Detail-Data Entry Form'!A76</f>
        <v/>
      </c>
      <c r="B75" s="30" t="str">
        <f>IF($A75="","",VLOOKUP($A75,'Detail-Data Entry Form'!$A$12:$S$108,2,FALSE))</f>
        <v/>
      </c>
      <c r="C75" s="30" t="str">
        <f>IF($A75="","",VLOOKUP($A75,'Detail-Data Entry Form'!$A$12:$S$108,3,FALSE))</f>
        <v/>
      </c>
      <c r="D75" s="30" t="str">
        <f>IF($A75="","",VLOOKUP($A75,'Detail-Data Entry Form'!$A$12:$S$108,4,FALSE))</f>
        <v/>
      </c>
      <c r="E75" s="31" t="str">
        <f>IF($A75="","",VLOOKUP($A75,'Detail-Data Entry Form'!$A$12:$S$108,5,FALSE))</f>
        <v/>
      </c>
      <c r="F75" s="31" t="str">
        <f>IF($A75="","",VLOOKUP($A75,'Detail-Data Entry Form'!$A$12:$S$108,6,FALSE))</f>
        <v/>
      </c>
      <c r="G75" s="32" t="str">
        <f>IF($A75="","",VLOOKUP($A75,'Detail-Data Entry Form'!$A$12:$S$108,9,FALSE))</f>
        <v/>
      </c>
      <c r="H75" s="32" t="str">
        <f>IF($A75="","",VLOOKUP($A75,'Detail-Data Entry Form'!$A$12:$S$108,14,FALSE))</f>
        <v/>
      </c>
      <c r="I75" s="32" t="str">
        <f>IF($A75="","",VLOOKUP($A75,'Detail-Data Entry Form'!$A$12:$S$108,15,FALSE))</f>
        <v/>
      </c>
      <c r="J75" s="32" t="str">
        <f>IF($A75="","",VLOOKUP($A75,'Detail-Data Entry Form'!$A$12:$S$108,17,FALSE))</f>
        <v/>
      </c>
      <c r="K75" s="32" t="str">
        <f>IF($A75="","",VLOOKUP($A75,'Detail-Data Entry Form'!$A$12:$S$108,18,FALSE))</f>
        <v/>
      </c>
    </row>
    <row r="76" spans="1:11" hidden="1" x14ac:dyDescent="0.25">
      <c r="A76" s="15" t="str">
        <f>'Detail-Data Entry Form'!A77</f>
        <v/>
      </c>
      <c r="B76" s="30" t="str">
        <f>IF($A76="","",VLOOKUP($A76,'Detail-Data Entry Form'!$A$12:$S$108,2,FALSE))</f>
        <v/>
      </c>
      <c r="C76" s="30" t="str">
        <f>IF($A76="","",VLOOKUP($A76,'Detail-Data Entry Form'!$A$12:$S$108,3,FALSE))</f>
        <v/>
      </c>
      <c r="D76" s="30" t="str">
        <f>IF($A76="","",VLOOKUP($A76,'Detail-Data Entry Form'!$A$12:$S$108,4,FALSE))</f>
        <v/>
      </c>
      <c r="E76" s="31" t="str">
        <f>IF($A76="","",VLOOKUP($A76,'Detail-Data Entry Form'!$A$12:$S$108,5,FALSE))</f>
        <v/>
      </c>
      <c r="F76" s="31" t="str">
        <f>IF($A76="","",VLOOKUP($A76,'Detail-Data Entry Form'!$A$12:$S$108,6,FALSE))</f>
        <v/>
      </c>
      <c r="G76" s="32" t="str">
        <f>IF($A76="","",VLOOKUP($A76,'Detail-Data Entry Form'!$A$12:$S$108,9,FALSE))</f>
        <v/>
      </c>
      <c r="H76" s="32" t="str">
        <f>IF($A76="","",VLOOKUP($A76,'Detail-Data Entry Form'!$A$12:$S$108,14,FALSE))</f>
        <v/>
      </c>
      <c r="I76" s="32" t="str">
        <f>IF($A76="","",VLOOKUP($A76,'Detail-Data Entry Form'!$A$12:$S$108,15,FALSE))</f>
        <v/>
      </c>
      <c r="J76" s="32" t="str">
        <f>IF($A76="","",VLOOKUP($A76,'Detail-Data Entry Form'!$A$12:$S$108,17,FALSE))</f>
        <v/>
      </c>
      <c r="K76" s="32" t="str">
        <f>IF($A76="","",VLOOKUP($A76,'Detail-Data Entry Form'!$A$12:$S$108,18,FALSE))</f>
        <v/>
      </c>
    </row>
    <row r="77" spans="1:11" hidden="1" x14ac:dyDescent="0.25">
      <c r="A77" s="15" t="str">
        <f>'Detail-Data Entry Form'!A78</f>
        <v/>
      </c>
      <c r="B77" s="30" t="str">
        <f>IF($A77="","",VLOOKUP($A77,'Detail-Data Entry Form'!$A$12:$S$108,2,FALSE))</f>
        <v/>
      </c>
      <c r="C77" s="30" t="str">
        <f>IF($A77="","",VLOOKUP($A77,'Detail-Data Entry Form'!$A$12:$S$108,3,FALSE))</f>
        <v/>
      </c>
      <c r="D77" s="30" t="str">
        <f>IF($A77="","",VLOOKUP($A77,'Detail-Data Entry Form'!$A$12:$S$108,4,FALSE))</f>
        <v/>
      </c>
      <c r="E77" s="31" t="str">
        <f>IF($A77="","",VLOOKUP($A77,'Detail-Data Entry Form'!$A$12:$S$108,5,FALSE))</f>
        <v/>
      </c>
      <c r="F77" s="31" t="str">
        <f>IF($A77="","",VLOOKUP($A77,'Detail-Data Entry Form'!$A$12:$S$108,6,FALSE))</f>
        <v/>
      </c>
      <c r="G77" s="32" t="str">
        <f>IF($A77="","",VLOOKUP($A77,'Detail-Data Entry Form'!$A$12:$S$108,9,FALSE))</f>
        <v/>
      </c>
      <c r="H77" s="32" t="str">
        <f>IF($A77="","",VLOOKUP($A77,'Detail-Data Entry Form'!$A$12:$S$108,14,FALSE))</f>
        <v/>
      </c>
      <c r="I77" s="32" t="str">
        <f>IF($A77="","",VLOOKUP($A77,'Detail-Data Entry Form'!$A$12:$S$108,15,FALSE))</f>
        <v/>
      </c>
      <c r="J77" s="32" t="str">
        <f>IF($A77="","",VLOOKUP($A77,'Detail-Data Entry Form'!$A$12:$S$108,17,FALSE))</f>
        <v/>
      </c>
      <c r="K77" s="32" t="str">
        <f>IF($A77="","",VLOOKUP($A77,'Detail-Data Entry Form'!$A$12:$S$108,18,FALSE))</f>
        <v/>
      </c>
    </row>
    <row r="78" spans="1:11" hidden="1" x14ac:dyDescent="0.25">
      <c r="A78" s="15" t="str">
        <f>'Detail-Data Entry Form'!A79</f>
        <v/>
      </c>
      <c r="B78" s="30" t="str">
        <f>IF($A78="","",VLOOKUP($A78,'Detail-Data Entry Form'!$A$12:$S$108,2,FALSE))</f>
        <v/>
      </c>
      <c r="C78" s="30" t="str">
        <f>IF($A78="","",VLOOKUP($A78,'Detail-Data Entry Form'!$A$12:$S$108,3,FALSE))</f>
        <v/>
      </c>
      <c r="D78" s="30" t="str">
        <f>IF($A78="","",VLOOKUP($A78,'Detail-Data Entry Form'!$A$12:$S$108,4,FALSE))</f>
        <v/>
      </c>
      <c r="E78" s="31" t="str">
        <f>IF($A78="","",VLOOKUP($A78,'Detail-Data Entry Form'!$A$12:$S$108,5,FALSE))</f>
        <v/>
      </c>
      <c r="F78" s="31" t="str">
        <f>IF($A78="","",VLOOKUP($A78,'Detail-Data Entry Form'!$A$12:$S$108,6,FALSE))</f>
        <v/>
      </c>
      <c r="G78" s="32" t="str">
        <f>IF($A78="","",VLOOKUP($A78,'Detail-Data Entry Form'!$A$12:$S$108,9,FALSE))</f>
        <v/>
      </c>
      <c r="H78" s="32" t="str">
        <f>IF($A78="","",VLOOKUP($A78,'Detail-Data Entry Form'!$A$12:$S$108,14,FALSE))</f>
        <v/>
      </c>
      <c r="I78" s="32" t="str">
        <f>IF($A78="","",VLOOKUP($A78,'Detail-Data Entry Form'!$A$12:$S$108,15,FALSE))</f>
        <v/>
      </c>
      <c r="J78" s="32" t="str">
        <f>IF($A78="","",VLOOKUP($A78,'Detail-Data Entry Form'!$A$12:$S$108,17,FALSE))</f>
        <v/>
      </c>
      <c r="K78" s="32" t="str">
        <f>IF($A78="","",VLOOKUP($A78,'Detail-Data Entry Form'!$A$12:$S$108,18,FALSE))</f>
        <v/>
      </c>
    </row>
    <row r="79" spans="1:11" hidden="1" x14ac:dyDescent="0.25">
      <c r="A79" s="15" t="str">
        <f>'Detail-Data Entry Form'!A80</f>
        <v/>
      </c>
      <c r="B79" s="30" t="str">
        <f>IF($A79="","",VLOOKUP($A79,'Detail-Data Entry Form'!$A$12:$S$108,2,FALSE))</f>
        <v/>
      </c>
      <c r="C79" s="30" t="str">
        <f>IF($A79="","",VLOOKUP($A79,'Detail-Data Entry Form'!$A$12:$S$108,3,FALSE))</f>
        <v/>
      </c>
      <c r="D79" s="30" t="str">
        <f>IF($A79="","",VLOOKUP($A79,'Detail-Data Entry Form'!$A$12:$S$108,4,FALSE))</f>
        <v/>
      </c>
      <c r="E79" s="31" t="str">
        <f>IF($A79="","",VLOOKUP($A79,'Detail-Data Entry Form'!$A$12:$S$108,5,FALSE))</f>
        <v/>
      </c>
      <c r="F79" s="31" t="str">
        <f>IF($A79="","",VLOOKUP($A79,'Detail-Data Entry Form'!$A$12:$S$108,6,FALSE))</f>
        <v/>
      </c>
      <c r="G79" s="32" t="str">
        <f>IF($A79="","",VLOOKUP($A79,'Detail-Data Entry Form'!$A$12:$S$108,9,FALSE))</f>
        <v/>
      </c>
      <c r="H79" s="32" t="str">
        <f>IF($A79="","",VLOOKUP($A79,'Detail-Data Entry Form'!$A$12:$S$108,14,FALSE))</f>
        <v/>
      </c>
      <c r="I79" s="32" t="str">
        <f>IF($A79="","",VLOOKUP($A79,'Detail-Data Entry Form'!$A$12:$S$108,15,FALSE))</f>
        <v/>
      </c>
      <c r="J79" s="32" t="str">
        <f>IF($A79="","",VLOOKUP($A79,'Detail-Data Entry Form'!$A$12:$S$108,17,FALSE))</f>
        <v/>
      </c>
      <c r="K79" s="32" t="str">
        <f>IF($A79="","",VLOOKUP($A79,'Detail-Data Entry Form'!$A$12:$S$108,18,FALSE))</f>
        <v/>
      </c>
    </row>
    <row r="80" spans="1:11" hidden="1" x14ac:dyDescent="0.25">
      <c r="A80" s="15" t="str">
        <f>'Detail-Data Entry Form'!A81</f>
        <v/>
      </c>
      <c r="B80" s="30" t="str">
        <f>IF($A80="","",VLOOKUP($A80,'Detail-Data Entry Form'!$A$12:$S$108,2,FALSE))</f>
        <v/>
      </c>
      <c r="C80" s="30" t="str">
        <f>IF($A80="","",VLOOKUP($A80,'Detail-Data Entry Form'!$A$12:$S$108,3,FALSE))</f>
        <v/>
      </c>
      <c r="D80" s="30" t="str">
        <f>IF($A80="","",VLOOKUP($A80,'Detail-Data Entry Form'!$A$12:$S$108,4,FALSE))</f>
        <v/>
      </c>
      <c r="E80" s="31" t="str">
        <f>IF($A80="","",VLOOKUP($A80,'Detail-Data Entry Form'!$A$12:$S$108,5,FALSE))</f>
        <v/>
      </c>
      <c r="F80" s="31" t="str">
        <f>IF($A80="","",VLOOKUP($A80,'Detail-Data Entry Form'!$A$12:$S$108,6,FALSE))</f>
        <v/>
      </c>
      <c r="G80" s="32" t="str">
        <f>IF($A80="","",VLOOKUP($A80,'Detail-Data Entry Form'!$A$12:$S$108,9,FALSE))</f>
        <v/>
      </c>
      <c r="H80" s="32" t="str">
        <f>IF($A80="","",VLOOKUP($A80,'Detail-Data Entry Form'!$A$12:$S$108,14,FALSE))</f>
        <v/>
      </c>
      <c r="I80" s="32" t="str">
        <f>IF($A80="","",VLOOKUP($A80,'Detail-Data Entry Form'!$A$12:$S$108,15,FALSE))</f>
        <v/>
      </c>
      <c r="J80" s="32" t="str">
        <f>IF($A80="","",VLOOKUP($A80,'Detail-Data Entry Form'!$A$12:$S$108,17,FALSE))</f>
        <v/>
      </c>
      <c r="K80" s="32" t="str">
        <f>IF($A80="","",VLOOKUP($A80,'Detail-Data Entry Form'!$A$12:$S$108,18,FALSE))</f>
        <v/>
      </c>
    </row>
    <row r="81" spans="1:11" hidden="1" x14ac:dyDescent="0.25">
      <c r="A81" s="15" t="str">
        <f>'Detail-Data Entry Form'!A82</f>
        <v/>
      </c>
      <c r="B81" s="30" t="str">
        <f>IF($A81="","",VLOOKUP($A81,'Detail-Data Entry Form'!$A$12:$S$108,2,FALSE))</f>
        <v/>
      </c>
      <c r="C81" s="30" t="str">
        <f>IF($A81="","",VLOOKUP($A81,'Detail-Data Entry Form'!$A$12:$S$108,3,FALSE))</f>
        <v/>
      </c>
      <c r="D81" s="30" t="str">
        <f>IF($A81="","",VLOOKUP($A81,'Detail-Data Entry Form'!$A$12:$S$108,4,FALSE))</f>
        <v/>
      </c>
      <c r="E81" s="31" t="str">
        <f>IF($A81="","",VLOOKUP($A81,'Detail-Data Entry Form'!$A$12:$S$108,5,FALSE))</f>
        <v/>
      </c>
      <c r="F81" s="31" t="str">
        <f>IF($A81="","",VLOOKUP($A81,'Detail-Data Entry Form'!$A$12:$S$108,6,FALSE))</f>
        <v/>
      </c>
      <c r="G81" s="32" t="str">
        <f>IF($A81="","",VLOOKUP($A81,'Detail-Data Entry Form'!$A$12:$S$108,9,FALSE))</f>
        <v/>
      </c>
      <c r="H81" s="32" t="str">
        <f>IF($A81="","",VLOOKUP($A81,'Detail-Data Entry Form'!$A$12:$S$108,14,FALSE))</f>
        <v/>
      </c>
      <c r="I81" s="32" t="str">
        <f>IF($A81="","",VLOOKUP($A81,'Detail-Data Entry Form'!$A$12:$S$108,15,FALSE))</f>
        <v/>
      </c>
      <c r="J81" s="32" t="str">
        <f>IF($A81="","",VLOOKUP($A81,'Detail-Data Entry Form'!$A$12:$S$108,17,FALSE))</f>
        <v/>
      </c>
      <c r="K81" s="32" t="str">
        <f>IF($A81="","",VLOOKUP($A81,'Detail-Data Entry Form'!$A$12:$S$108,18,FALSE))</f>
        <v/>
      </c>
    </row>
    <row r="82" spans="1:11" hidden="1" x14ac:dyDescent="0.25">
      <c r="A82" s="15" t="str">
        <f>'Detail-Data Entry Form'!A83</f>
        <v/>
      </c>
      <c r="B82" s="30" t="str">
        <f>IF($A82="","",VLOOKUP($A82,'Detail-Data Entry Form'!$A$12:$S$108,2,FALSE))</f>
        <v/>
      </c>
      <c r="C82" s="30" t="str">
        <f>IF($A82="","",VLOOKUP($A82,'Detail-Data Entry Form'!$A$12:$S$108,3,FALSE))</f>
        <v/>
      </c>
      <c r="D82" s="30" t="str">
        <f>IF($A82="","",VLOOKUP($A82,'Detail-Data Entry Form'!$A$12:$S$108,4,FALSE))</f>
        <v/>
      </c>
      <c r="E82" s="31" t="str">
        <f>IF($A82="","",VLOOKUP($A82,'Detail-Data Entry Form'!$A$12:$S$108,5,FALSE))</f>
        <v/>
      </c>
      <c r="F82" s="31" t="str">
        <f>IF($A82="","",VLOOKUP($A82,'Detail-Data Entry Form'!$A$12:$S$108,6,FALSE))</f>
        <v/>
      </c>
      <c r="G82" s="32" t="str">
        <f>IF($A82="","",VLOOKUP($A82,'Detail-Data Entry Form'!$A$12:$S$108,9,FALSE))</f>
        <v/>
      </c>
      <c r="H82" s="32" t="str">
        <f>IF($A82="","",VLOOKUP($A82,'Detail-Data Entry Form'!$A$12:$S$108,14,FALSE))</f>
        <v/>
      </c>
      <c r="I82" s="32" t="str">
        <f>IF($A82="","",VLOOKUP($A82,'Detail-Data Entry Form'!$A$12:$S$108,15,FALSE))</f>
        <v/>
      </c>
      <c r="J82" s="32" t="str">
        <f>IF($A82="","",VLOOKUP($A82,'Detail-Data Entry Form'!$A$12:$S$108,17,FALSE))</f>
        <v/>
      </c>
      <c r="K82" s="32" t="str">
        <f>IF($A82="","",VLOOKUP($A82,'Detail-Data Entry Form'!$A$12:$S$108,18,FALSE))</f>
        <v/>
      </c>
    </row>
    <row r="83" spans="1:11" hidden="1" x14ac:dyDescent="0.25">
      <c r="A83" s="15" t="str">
        <f>'Detail-Data Entry Form'!A84</f>
        <v/>
      </c>
      <c r="B83" s="30" t="str">
        <f>IF($A83="","",VLOOKUP($A83,'Detail-Data Entry Form'!$A$12:$S$108,2,FALSE))</f>
        <v/>
      </c>
      <c r="C83" s="30" t="str">
        <f>IF($A83="","",VLOOKUP($A83,'Detail-Data Entry Form'!$A$12:$S$108,3,FALSE))</f>
        <v/>
      </c>
      <c r="D83" s="30" t="str">
        <f>IF($A83="","",VLOOKUP($A83,'Detail-Data Entry Form'!$A$12:$S$108,4,FALSE))</f>
        <v/>
      </c>
      <c r="E83" s="31" t="str">
        <f>IF($A83="","",VLOOKUP($A83,'Detail-Data Entry Form'!$A$12:$S$108,5,FALSE))</f>
        <v/>
      </c>
      <c r="F83" s="31" t="str">
        <f>IF($A83="","",VLOOKUP($A83,'Detail-Data Entry Form'!$A$12:$S$108,6,FALSE))</f>
        <v/>
      </c>
      <c r="G83" s="32" t="str">
        <f>IF($A83="","",VLOOKUP($A83,'Detail-Data Entry Form'!$A$12:$S$108,9,FALSE))</f>
        <v/>
      </c>
      <c r="H83" s="32" t="str">
        <f>IF($A83="","",VLOOKUP($A83,'Detail-Data Entry Form'!$A$12:$S$108,14,FALSE))</f>
        <v/>
      </c>
      <c r="I83" s="32" t="str">
        <f>IF($A83="","",VLOOKUP($A83,'Detail-Data Entry Form'!$A$12:$S$108,15,FALSE))</f>
        <v/>
      </c>
      <c r="J83" s="32" t="str">
        <f>IF($A83="","",VLOOKUP($A83,'Detail-Data Entry Form'!$A$12:$S$108,17,FALSE))</f>
        <v/>
      </c>
      <c r="K83" s="32" t="str">
        <f>IF($A83="","",VLOOKUP($A83,'Detail-Data Entry Form'!$A$12:$S$108,18,FALSE))</f>
        <v/>
      </c>
    </row>
    <row r="84" spans="1:11" hidden="1" x14ac:dyDescent="0.25">
      <c r="A84" s="15" t="str">
        <f>'Detail-Data Entry Form'!A85</f>
        <v/>
      </c>
      <c r="B84" s="30" t="str">
        <f>IF($A84="","",VLOOKUP($A84,'Detail-Data Entry Form'!$A$12:$S$108,2,FALSE))</f>
        <v/>
      </c>
      <c r="C84" s="30" t="str">
        <f>IF($A84="","",VLOOKUP($A84,'Detail-Data Entry Form'!$A$12:$S$108,3,FALSE))</f>
        <v/>
      </c>
      <c r="D84" s="30" t="str">
        <f>IF($A84="","",VLOOKUP($A84,'Detail-Data Entry Form'!$A$12:$S$108,4,FALSE))</f>
        <v/>
      </c>
      <c r="E84" s="31" t="str">
        <f>IF($A84="","",VLOOKUP($A84,'Detail-Data Entry Form'!$A$12:$S$108,5,FALSE))</f>
        <v/>
      </c>
      <c r="F84" s="31" t="str">
        <f>IF($A84="","",VLOOKUP($A84,'Detail-Data Entry Form'!$A$12:$S$108,6,FALSE))</f>
        <v/>
      </c>
      <c r="G84" s="32" t="str">
        <f>IF($A84="","",VLOOKUP($A84,'Detail-Data Entry Form'!$A$12:$S$108,9,FALSE))</f>
        <v/>
      </c>
      <c r="H84" s="32" t="str">
        <f>IF($A84="","",VLOOKUP($A84,'Detail-Data Entry Form'!$A$12:$S$108,14,FALSE))</f>
        <v/>
      </c>
      <c r="I84" s="32" t="str">
        <f>IF($A84="","",VLOOKUP($A84,'Detail-Data Entry Form'!$A$12:$S$108,15,FALSE))</f>
        <v/>
      </c>
      <c r="J84" s="32" t="str">
        <f>IF($A84="","",VLOOKUP($A84,'Detail-Data Entry Form'!$A$12:$S$108,17,FALSE))</f>
        <v/>
      </c>
      <c r="K84" s="32" t="str">
        <f>IF($A84="","",VLOOKUP($A84,'Detail-Data Entry Form'!$A$12:$S$108,18,FALSE))</f>
        <v/>
      </c>
    </row>
    <row r="85" spans="1:11" hidden="1" x14ac:dyDescent="0.25">
      <c r="A85" s="15" t="str">
        <f>'Detail-Data Entry Form'!A86</f>
        <v/>
      </c>
      <c r="B85" s="30" t="str">
        <f>IF($A85="","",VLOOKUP($A85,'Detail-Data Entry Form'!$A$12:$S$108,2,FALSE))</f>
        <v/>
      </c>
      <c r="C85" s="30" t="str">
        <f>IF($A85="","",VLOOKUP($A85,'Detail-Data Entry Form'!$A$12:$S$108,3,FALSE))</f>
        <v/>
      </c>
      <c r="D85" s="30" t="str">
        <f>IF($A85="","",VLOOKUP($A85,'Detail-Data Entry Form'!$A$12:$S$108,4,FALSE))</f>
        <v/>
      </c>
      <c r="E85" s="31" t="str">
        <f>IF($A85="","",VLOOKUP($A85,'Detail-Data Entry Form'!$A$12:$S$108,5,FALSE))</f>
        <v/>
      </c>
      <c r="F85" s="31" t="str">
        <f>IF($A85="","",VLOOKUP($A85,'Detail-Data Entry Form'!$A$12:$S$108,6,FALSE))</f>
        <v/>
      </c>
      <c r="G85" s="32" t="str">
        <f>IF($A85="","",VLOOKUP($A85,'Detail-Data Entry Form'!$A$12:$S$108,9,FALSE))</f>
        <v/>
      </c>
      <c r="H85" s="32" t="str">
        <f>IF($A85="","",VLOOKUP($A85,'Detail-Data Entry Form'!$A$12:$S$108,14,FALSE))</f>
        <v/>
      </c>
      <c r="I85" s="32" t="str">
        <f>IF($A85="","",VLOOKUP($A85,'Detail-Data Entry Form'!$A$12:$S$108,15,FALSE))</f>
        <v/>
      </c>
      <c r="J85" s="32" t="str">
        <f>IF($A85="","",VLOOKUP($A85,'Detail-Data Entry Form'!$A$12:$S$108,17,FALSE))</f>
        <v/>
      </c>
      <c r="K85" s="32" t="str">
        <f>IF($A85="","",VLOOKUP($A85,'Detail-Data Entry Form'!$A$12:$S$108,18,FALSE))</f>
        <v/>
      </c>
    </row>
    <row r="86" spans="1:11" hidden="1" x14ac:dyDescent="0.25">
      <c r="A86" s="15" t="str">
        <f>'Detail-Data Entry Form'!A87</f>
        <v/>
      </c>
      <c r="B86" s="30" t="str">
        <f>IF($A86="","",VLOOKUP($A86,'Detail-Data Entry Form'!$A$12:$S$108,2,FALSE))</f>
        <v/>
      </c>
      <c r="C86" s="30" t="str">
        <f>IF($A86="","",VLOOKUP($A86,'Detail-Data Entry Form'!$A$12:$S$108,3,FALSE))</f>
        <v/>
      </c>
      <c r="D86" s="30" t="str">
        <f>IF($A86="","",VLOOKUP($A86,'Detail-Data Entry Form'!$A$12:$S$108,4,FALSE))</f>
        <v/>
      </c>
      <c r="E86" s="31" t="str">
        <f>IF($A86="","",VLOOKUP($A86,'Detail-Data Entry Form'!$A$12:$S$108,5,FALSE))</f>
        <v/>
      </c>
      <c r="F86" s="31" t="str">
        <f>IF($A86="","",VLOOKUP($A86,'Detail-Data Entry Form'!$A$12:$S$108,6,FALSE))</f>
        <v/>
      </c>
      <c r="G86" s="32" t="str">
        <f>IF($A86="","",VLOOKUP($A86,'Detail-Data Entry Form'!$A$12:$S$108,9,FALSE))</f>
        <v/>
      </c>
      <c r="H86" s="32" t="str">
        <f>IF($A86="","",VLOOKUP($A86,'Detail-Data Entry Form'!$A$12:$S$108,14,FALSE))</f>
        <v/>
      </c>
      <c r="I86" s="32" t="str">
        <f>IF($A86="","",VLOOKUP($A86,'Detail-Data Entry Form'!$A$12:$S$108,15,FALSE))</f>
        <v/>
      </c>
      <c r="J86" s="32" t="str">
        <f>IF($A86="","",VLOOKUP($A86,'Detail-Data Entry Form'!$A$12:$S$108,17,FALSE))</f>
        <v/>
      </c>
      <c r="K86" s="32" t="str">
        <f>IF($A86="","",VLOOKUP($A86,'Detail-Data Entry Form'!$A$12:$S$108,18,FALSE))</f>
        <v/>
      </c>
    </row>
    <row r="87" spans="1:11" hidden="1" x14ac:dyDescent="0.25">
      <c r="A87" s="15" t="str">
        <f>'Detail-Data Entry Form'!A88</f>
        <v/>
      </c>
      <c r="B87" s="30" t="str">
        <f>IF($A87="","",VLOOKUP($A87,'Detail-Data Entry Form'!$A$12:$S$108,2,FALSE))</f>
        <v/>
      </c>
      <c r="C87" s="30" t="str">
        <f>IF($A87="","",VLOOKUP($A87,'Detail-Data Entry Form'!$A$12:$S$108,3,FALSE))</f>
        <v/>
      </c>
      <c r="D87" s="30" t="str">
        <f>IF($A87="","",VLOOKUP($A87,'Detail-Data Entry Form'!$A$12:$S$108,4,FALSE))</f>
        <v/>
      </c>
      <c r="E87" s="31" t="str">
        <f>IF($A87="","",VLOOKUP($A87,'Detail-Data Entry Form'!$A$12:$S$108,5,FALSE))</f>
        <v/>
      </c>
      <c r="F87" s="31" t="str">
        <f>IF($A87="","",VLOOKUP($A87,'Detail-Data Entry Form'!$A$12:$S$108,6,FALSE))</f>
        <v/>
      </c>
      <c r="G87" s="32" t="str">
        <f>IF($A87="","",VLOOKUP($A87,'Detail-Data Entry Form'!$A$12:$S$108,9,FALSE))</f>
        <v/>
      </c>
      <c r="H87" s="32" t="str">
        <f>IF($A87="","",VLOOKUP($A87,'Detail-Data Entry Form'!$A$12:$S$108,14,FALSE))</f>
        <v/>
      </c>
      <c r="I87" s="32" t="str">
        <f>IF($A87="","",VLOOKUP($A87,'Detail-Data Entry Form'!$A$12:$S$108,15,FALSE))</f>
        <v/>
      </c>
      <c r="J87" s="32" t="str">
        <f>IF($A87="","",VLOOKUP($A87,'Detail-Data Entry Form'!$A$12:$S$108,17,FALSE))</f>
        <v/>
      </c>
      <c r="K87" s="32" t="str">
        <f>IF($A87="","",VLOOKUP($A87,'Detail-Data Entry Form'!$A$12:$S$108,18,FALSE))</f>
        <v/>
      </c>
    </row>
    <row r="88" spans="1:11" hidden="1" x14ac:dyDescent="0.25">
      <c r="A88" s="15" t="str">
        <f>'Detail-Data Entry Form'!A89</f>
        <v/>
      </c>
      <c r="B88" s="30" t="str">
        <f>IF($A88="","",VLOOKUP($A88,'Detail-Data Entry Form'!$A$12:$S$108,2,FALSE))</f>
        <v/>
      </c>
      <c r="C88" s="30" t="str">
        <f>IF($A88="","",VLOOKUP($A88,'Detail-Data Entry Form'!$A$12:$S$108,3,FALSE))</f>
        <v/>
      </c>
      <c r="D88" s="30" t="str">
        <f>IF($A88="","",VLOOKUP($A88,'Detail-Data Entry Form'!$A$12:$S$108,4,FALSE))</f>
        <v/>
      </c>
      <c r="E88" s="31" t="str">
        <f>IF($A88="","",VLOOKUP($A88,'Detail-Data Entry Form'!$A$12:$S$108,5,FALSE))</f>
        <v/>
      </c>
      <c r="F88" s="31" t="str">
        <f>IF($A88="","",VLOOKUP($A88,'Detail-Data Entry Form'!$A$12:$S$108,6,FALSE))</f>
        <v/>
      </c>
      <c r="G88" s="32" t="str">
        <f>IF($A88="","",VLOOKUP($A88,'Detail-Data Entry Form'!$A$12:$S$108,9,FALSE))</f>
        <v/>
      </c>
      <c r="H88" s="32" t="str">
        <f>IF($A88="","",VLOOKUP($A88,'Detail-Data Entry Form'!$A$12:$S$108,14,FALSE))</f>
        <v/>
      </c>
      <c r="I88" s="32" t="str">
        <f>IF($A88="","",VLOOKUP($A88,'Detail-Data Entry Form'!$A$12:$S$108,15,FALSE))</f>
        <v/>
      </c>
      <c r="J88" s="32" t="str">
        <f>IF($A88="","",VLOOKUP($A88,'Detail-Data Entry Form'!$A$12:$S$108,17,FALSE))</f>
        <v/>
      </c>
      <c r="K88" s="32" t="str">
        <f>IF($A88="","",VLOOKUP($A88,'Detail-Data Entry Form'!$A$12:$S$108,18,FALSE))</f>
        <v/>
      </c>
    </row>
    <row r="89" spans="1:11" hidden="1" x14ac:dyDescent="0.25">
      <c r="A89" s="15" t="str">
        <f>'Detail-Data Entry Form'!A90</f>
        <v/>
      </c>
      <c r="B89" s="30" t="str">
        <f>IF($A89="","",VLOOKUP($A89,'Detail-Data Entry Form'!$A$12:$S$108,2,FALSE))</f>
        <v/>
      </c>
      <c r="C89" s="30" t="str">
        <f>IF($A89="","",VLOOKUP($A89,'Detail-Data Entry Form'!$A$12:$S$108,3,FALSE))</f>
        <v/>
      </c>
      <c r="D89" s="30" t="str">
        <f>IF($A89="","",VLOOKUP($A89,'Detail-Data Entry Form'!$A$12:$S$108,4,FALSE))</f>
        <v/>
      </c>
      <c r="E89" s="31" t="str">
        <f>IF($A89="","",VLOOKUP($A89,'Detail-Data Entry Form'!$A$12:$S$108,5,FALSE))</f>
        <v/>
      </c>
      <c r="F89" s="31" t="str">
        <f>IF($A89="","",VLOOKUP($A89,'Detail-Data Entry Form'!$A$12:$S$108,6,FALSE))</f>
        <v/>
      </c>
      <c r="G89" s="32" t="str">
        <f>IF($A89="","",VLOOKUP($A89,'Detail-Data Entry Form'!$A$12:$S$108,9,FALSE))</f>
        <v/>
      </c>
      <c r="H89" s="32" t="str">
        <f>IF($A89="","",VLOOKUP($A89,'Detail-Data Entry Form'!$A$12:$S$108,14,FALSE))</f>
        <v/>
      </c>
      <c r="I89" s="32" t="str">
        <f>IF($A89="","",VLOOKUP($A89,'Detail-Data Entry Form'!$A$12:$S$108,15,FALSE))</f>
        <v/>
      </c>
      <c r="J89" s="32" t="str">
        <f>IF($A89="","",VLOOKUP($A89,'Detail-Data Entry Form'!$A$12:$S$108,17,FALSE))</f>
        <v/>
      </c>
      <c r="K89" s="32" t="str">
        <f>IF($A89="","",VLOOKUP($A89,'Detail-Data Entry Form'!$A$12:$S$108,18,FALSE))</f>
        <v/>
      </c>
    </row>
    <row r="90" spans="1:11" hidden="1" x14ac:dyDescent="0.25">
      <c r="A90" s="15" t="str">
        <f>'Detail-Data Entry Form'!A91</f>
        <v/>
      </c>
      <c r="B90" s="30" t="str">
        <f>IF($A90="","",VLOOKUP($A90,'Detail-Data Entry Form'!$A$12:$S$108,2,FALSE))</f>
        <v/>
      </c>
      <c r="C90" s="30" t="str">
        <f>IF($A90="","",VLOOKUP($A90,'Detail-Data Entry Form'!$A$12:$S$108,3,FALSE))</f>
        <v/>
      </c>
      <c r="D90" s="30" t="str">
        <f>IF($A90="","",VLOOKUP($A90,'Detail-Data Entry Form'!$A$12:$S$108,4,FALSE))</f>
        <v/>
      </c>
      <c r="E90" s="31" t="str">
        <f>IF($A90="","",VLOOKUP($A90,'Detail-Data Entry Form'!$A$12:$S$108,5,FALSE))</f>
        <v/>
      </c>
      <c r="F90" s="31" t="str">
        <f>IF($A90="","",VLOOKUP($A90,'Detail-Data Entry Form'!$A$12:$S$108,6,FALSE))</f>
        <v/>
      </c>
      <c r="G90" s="32" t="str">
        <f>IF($A90="","",VLOOKUP($A90,'Detail-Data Entry Form'!$A$12:$S$108,9,FALSE))</f>
        <v/>
      </c>
      <c r="H90" s="32" t="str">
        <f>IF($A90="","",VLOOKUP($A90,'Detail-Data Entry Form'!$A$12:$S$108,14,FALSE))</f>
        <v/>
      </c>
      <c r="I90" s="32" t="str">
        <f>IF($A90="","",VLOOKUP($A90,'Detail-Data Entry Form'!$A$12:$S$108,15,FALSE))</f>
        <v/>
      </c>
      <c r="J90" s="32" t="str">
        <f>IF($A90="","",VLOOKUP($A90,'Detail-Data Entry Form'!$A$12:$S$108,17,FALSE))</f>
        <v/>
      </c>
      <c r="K90" s="32" t="str">
        <f>IF($A90="","",VLOOKUP($A90,'Detail-Data Entry Form'!$A$12:$S$108,18,FALSE))</f>
        <v/>
      </c>
    </row>
    <row r="91" spans="1:11" hidden="1" x14ac:dyDescent="0.25">
      <c r="A91" s="15" t="str">
        <f>'Detail-Data Entry Form'!A92</f>
        <v/>
      </c>
      <c r="B91" s="30" t="str">
        <f>IF($A91="","",VLOOKUP($A91,'Detail-Data Entry Form'!$A$12:$S$108,2,FALSE))</f>
        <v/>
      </c>
      <c r="C91" s="30" t="str">
        <f>IF($A91="","",VLOOKUP($A91,'Detail-Data Entry Form'!$A$12:$S$108,3,FALSE))</f>
        <v/>
      </c>
      <c r="D91" s="30" t="str">
        <f>IF($A91="","",VLOOKUP($A91,'Detail-Data Entry Form'!$A$12:$S$108,4,FALSE))</f>
        <v/>
      </c>
      <c r="E91" s="31" t="str">
        <f>IF($A91="","",VLOOKUP($A91,'Detail-Data Entry Form'!$A$12:$S$108,5,FALSE))</f>
        <v/>
      </c>
      <c r="F91" s="31" t="str">
        <f>IF($A91="","",VLOOKUP($A91,'Detail-Data Entry Form'!$A$12:$S$108,6,FALSE))</f>
        <v/>
      </c>
      <c r="G91" s="32" t="str">
        <f>IF($A91="","",VLOOKUP($A91,'Detail-Data Entry Form'!$A$12:$S$108,9,FALSE))</f>
        <v/>
      </c>
      <c r="H91" s="32" t="str">
        <f>IF($A91="","",VLOOKUP($A91,'Detail-Data Entry Form'!$A$12:$S$108,14,FALSE))</f>
        <v/>
      </c>
      <c r="I91" s="32" t="str">
        <f>IF($A91="","",VLOOKUP($A91,'Detail-Data Entry Form'!$A$12:$S$108,15,FALSE))</f>
        <v/>
      </c>
      <c r="J91" s="32" t="str">
        <f>IF($A91="","",VLOOKUP($A91,'Detail-Data Entry Form'!$A$12:$S$108,17,FALSE))</f>
        <v/>
      </c>
      <c r="K91" s="32" t="str">
        <f>IF($A91="","",VLOOKUP($A91,'Detail-Data Entry Form'!$A$12:$S$108,18,FALSE))</f>
        <v/>
      </c>
    </row>
    <row r="92" spans="1:11" hidden="1" x14ac:dyDescent="0.25">
      <c r="A92" s="15" t="str">
        <f>'Detail-Data Entry Form'!A93</f>
        <v/>
      </c>
      <c r="B92" s="30" t="str">
        <f>IF($A92="","",VLOOKUP($A92,'Detail-Data Entry Form'!$A$12:$S$108,2,FALSE))</f>
        <v/>
      </c>
      <c r="C92" s="30" t="str">
        <f>IF($A92="","",VLOOKUP($A92,'Detail-Data Entry Form'!$A$12:$S$108,3,FALSE))</f>
        <v/>
      </c>
      <c r="D92" s="30" t="str">
        <f>IF($A92="","",VLOOKUP($A92,'Detail-Data Entry Form'!$A$12:$S$108,4,FALSE))</f>
        <v/>
      </c>
      <c r="E92" s="31" t="str">
        <f>IF($A92="","",VLOOKUP($A92,'Detail-Data Entry Form'!$A$12:$S$108,5,FALSE))</f>
        <v/>
      </c>
      <c r="F92" s="31" t="str">
        <f>IF($A92="","",VLOOKUP($A92,'Detail-Data Entry Form'!$A$12:$S$108,6,FALSE))</f>
        <v/>
      </c>
      <c r="G92" s="32" t="str">
        <f>IF($A92="","",VLOOKUP($A92,'Detail-Data Entry Form'!$A$12:$S$108,9,FALSE))</f>
        <v/>
      </c>
      <c r="H92" s="32" t="str">
        <f>IF($A92="","",VLOOKUP($A92,'Detail-Data Entry Form'!$A$12:$S$108,14,FALSE))</f>
        <v/>
      </c>
      <c r="I92" s="32" t="str">
        <f>IF($A92="","",VLOOKUP($A92,'Detail-Data Entry Form'!$A$12:$S$108,15,FALSE))</f>
        <v/>
      </c>
      <c r="J92" s="32" t="str">
        <f>IF($A92="","",VLOOKUP($A92,'Detail-Data Entry Form'!$A$12:$S$108,17,FALSE))</f>
        <v/>
      </c>
      <c r="K92" s="32" t="str">
        <f>IF($A92="","",VLOOKUP($A92,'Detail-Data Entry Form'!$A$12:$S$108,18,FALSE))</f>
        <v/>
      </c>
    </row>
    <row r="93" spans="1:11" hidden="1" x14ac:dyDescent="0.25">
      <c r="A93" s="15" t="str">
        <f>'Detail-Data Entry Form'!A94</f>
        <v/>
      </c>
      <c r="B93" s="30" t="str">
        <f>IF($A93="","",VLOOKUP($A93,'Detail-Data Entry Form'!$A$12:$S$108,2,FALSE))</f>
        <v/>
      </c>
      <c r="C93" s="30" t="str">
        <f>IF($A93="","",VLOOKUP($A93,'Detail-Data Entry Form'!$A$12:$S$108,3,FALSE))</f>
        <v/>
      </c>
      <c r="D93" s="30" t="str">
        <f>IF($A93="","",VLOOKUP($A93,'Detail-Data Entry Form'!$A$12:$S$108,4,FALSE))</f>
        <v/>
      </c>
      <c r="E93" s="31" t="str">
        <f>IF($A93="","",VLOOKUP($A93,'Detail-Data Entry Form'!$A$12:$S$108,5,FALSE))</f>
        <v/>
      </c>
      <c r="F93" s="31" t="str">
        <f>IF($A93="","",VLOOKUP($A93,'Detail-Data Entry Form'!$A$12:$S$108,6,FALSE))</f>
        <v/>
      </c>
      <c r="G93" s="32" t="str">
        <f>IF($A93="","",VLOOKUP($A93,'Detail-Data Entry Form'!$A$12:$S$108,9,FALSE))</f>
        <v/>
      </c>
      <c r="H93" s="32" t="str">
        <f>IF($A93="","",VLOOKUP($A93,'Detail-Data Entry Form'!$A$12:$S$108,14,FALSE))</f>
        <v/>
      </c>
      <c r="I93" s="32" t="str">
        <f>IF($A93="","",VLOOKUP($A93,'Detail-Data Entry Form'!$A$12:$S$108,15,FALSE))</f>
        <v/>
      </c>
      <c r="J93" s="32" t="str">
        <f>IF($A93="","",VLOOKUP($A93,'Detail-Data Entry Form'!$A$12:$S$108,17,FALSE))</f>
        <v/>
      </c>
      <c r="K93" s="32" t="str">
        <f>IF($A93="","",VLOOKUP($A93,'Detail-Data Entry Form'!$A$12:$S$108,18,FALSE))</f>
        <v/>
      </c>
    </row>
    <row r="94" spans="1:11" hidden="1" x14ac:dyDescent="0.25">
      <c r="A94" s="15" t="str">
        <f>'Detail-Data Entry Form'!A95</f>
        <v/>
      </c>
      <c r="B94" s="30" t="str">
        <f>IF($A94="","",VLOOKUP($A94,'Detail-Data Entry Form'!$A$12:$S$108,2,FALSE))</f>
        <v/>
      </c>
      <c r="C94" s="30" t="str">
        <f>IF($A94="","",VLOOKUP($A94,'Detail-Data Entry Form'!$A$12:$S$108,3,FALSE))</f>
        <v/>
      </c>
      <c r="D94" s="30" t="str">
        <f>IF($A94="","",VLOOKUP($A94,'Detail-Data Entry Form'!$A$12:$S$108,4,FALSE))</f>
        <v/>
      </c>
      <c r="E94" s="31" t="str">
        <f>IF($A94="","",VLOOKUP($A94,'Detail-Data Entry Form'!$A$12:$S$108,5,FALSE))</f>
        <v/>
      </c>
      <c r="F94" s="31" t="str">
        <f>IF($A94="","",VLOOKUP($A94,'Detail-Data Entry Form'!$A$12:$S$108,6,FALSE))</f>
        <v/>
      </c>
      <c r="G94" s="32" t="str">
        <f>IF($A94="","",VLOOKUP($A94,'Detail-Data Entry Form'!$A$12:$S$108,9,FALSE))</f>
        <v/>
      </c>
      <c r="H94" s="32" t="str">
        <f>IF($A94="","",VLOOKUP($A94,'Detail-Data Entry Form'!$A$12:$S$108,14,FALSE))</f>
        <v/>
      </c>
      <c r="I94" s="32" t="str">
        <f>IF($A94="","",VLOOKUP($A94,'Detail-Data Entry Form'!$A$12:$S$108,15,FALSE))</f>
        <v/>
      </c>
      <c r="J94" s="32" t="str">
        <f>IF($A94="","",VLOOKUP($A94,'Detail-Data Entry Form'!$A$12:$S$108,17,FALSE))</f>
        <v/>
      </c>
      <c r="K94" s="32" t="str">
        <f>IF($A94="","",VLOOKUP($A94,'Detail-Data Entry Form'!$A$12:$S$108,18,FALSE))</f>
        <v/>
      </c>
    </row>
    <row r="95" spans="1:11" hidden="1" x14ac:dyDescent="0.25">
      <c r="A95" s="15" t="str">
        <f>'Detail-Data Entry Form'!A96</f>
        <v/>
      </c>
      <c r="B95" s="30" t="str">
        <f>IF($A95="","",VLOOKUP($A95,'Detail-Data Entry Form'!$A$12:$S$108,2,FALSE))</f>
        <v/>
      </c>
      <c r="C95" s="30" t="str">
        <f>IF($A95="","",VLOOKUP($A95,'Detail-Data Entry Form'!$A$12:$S$108,3,FALSE))</f>
        <v/>
      </c>
      <c r="D95" s="30" t="str">
        <f>IF($A95="","",VLOOKUP($A95,'Detail-Data Entry Form'!$A$12:$S$108,4,FALSE))</f>
        <v/>
      </c>
      <c r="E95" s="31" t="str">
        <f>IF($A95="","",VLOOKUP($A95,'Detail-Data Entry Form'!$A$12:$S$108,5,FALSE))</f>
        <v/>
      </c>
      <c r="F95" s="31" t="str">
        <f>IF($A95="","",VLOOKUP($A95,'Detail-Data Entry Form'!$A$12:$S$108,6,FALSE))</f>
        <v/>
      </c>
      <c r="G95" s="32" t="str">
        <f>IF($A95="","",VLOOKUP($A95,'Detail-Data Entry Form'!$A$12:$S$108,9,FALSE))</f>
        <v/>
      </c>
      <c r="H95" s="32" t="str">
        <f>IF($A95="","",VLOOKUP($A95,'Detail-Data Entry Form'!$A$12:$S$108,14,FALSE))</f>
        <v/>
      </c>
      <c r="I95" s="32" t="str">
        <f>IF($A95="","",VLOOKUP($A95,'Detail-Data Entry Form'!$A$12:$S$108,15,FALSE))</f>
        <v/>
      </c>
      <c r="J95" s="32" t="str">
        <f>IF($A95="","",VLOOKUP($A95,'Detail-Data Entry Form'!$A$12:$S$108,17,FALSE))</f>
        <v/>
      </c>
      <c r="K95" s="32" t="str">
        <f>IF($A95="","",VLOOKUP($A95,'Detail-Data Entry Form'!$A$12:$S$108,18,FALSE))</f>
        <v/>
      </c>
    </row>
    <row r="96" spans="1:11" hidden="1" x14ac:dyDescent="0.25">
      <c r="A96" s="15" t="str">
        <f>'Detail-Data Entry Form'!A97</f>
        <v/>
      </c>
      <c r="B96" s="30" t="str">
        <f>IF($A96="","",VLOOKUP($A96,'Detail-Data Entry Form'!$A$12:$S$108,2,FALSE))</f>
        <v/>
      </c>
      <c r="C96" s="30" t="str">
        <f>IF($A96="","",VLOOKUP($A96,'Detail-Data Entry Form'!$A$12:$S$108,3,FALSE))</f>
        <v/>
      </c>
      <c r="D96" s="30" t="str">
        <f>IF($A96="","",VLOOKUP($A96,'Detail-Data Entry Form'!$A$12:$S$108,4,FALSE))</f>
        <v/>
      </c>
      <c r="E96" s="31" t="str">
        <f>IF($A96="","",VLOOKUP($A96,'Detail-Data Entry Form'!$A$12:$S$108,5,FALSE))</f>
        <v/>
      </c>
      <c r="F96" s="31" t="str">
        <f>IF($A96="","",VLOOKUP($A96,'Detail-Data Entry Form'!$A$12:$S$108,6,FALSE))</f>
        <v/>
      </c>
      <c r="G96" s="32" t="str">
        <f>IF($A96="","",VLOOKUP($A96,'Detail-Data Entry Form'!$A$12:$S$108,9,FALSE))</f>
        <v/>
      </c>
      <c r="H96" s="32" t="str">
        <f>IF($A96="","",VLOOKUP($A96,'Detail-Data Entry Form'!$A$12:$S$108,14,FALSE))</f>
        <v/>
      </c>
      <c r="I96" s="32" t="str">
        <f>IF($A96="","",VLOOKUP($A96,'Detail-Data Entry Form'!$A$12:$S$108,15,FALSE))</f>
        <v/>
      </c>
      <c r="J96" s="32" t="str">
        <f>IF($A96="","",VLOOKUP($A96,'Detail-Data Entry Form'!$A$12:$S$108,17,FALSE))</f>
        <v/>
      </c>
      <c r="K96" s="32" t="str">
        <f>IF($A96="","",VLOOKUP($A96,'Detail-Data Entry Form'!$A$12:$S$108,18,FALSE))</f>
        <v/>
      </c>
    </row>
    <row r="97" spans="1:12" hidden="1" x14ac:dyDescent="0.25">
      <c r="A97" s="15" t="str">
        <f>'Detail-Data Entry Form'!A98</f>
        <v/>
      </c>
      <c r="B97" s="30" t="str">
        <f>IF($A97="","",VLOOKUP($A97,'Detail-Data Entry Form'!$A$12:$S$108,2,FALSE))</f>
        <v/>
      </c>
      <c r="C97" s="30" t="str">
        <f>IF($A97="","",VLOOKUP($A97,'Detail-Data Entry Form'!$A$12:$S$108,3,FALSE))</f>
        <v/>
      </c>
      <c r="D97" s="30" t="str">
        <f>IF($A97="","",VLOOKUP($A97,'Detail-Data Entry Form'!$A$12:$S$108,4,FALSE))</f>
        <v/>
      </c>
      <c r="E97" s="31" t="str">
        <f>IF($A97="","",VLOOKUP($A97,'Detail-Data Entry Form'!$A$12:$S$108,5,FALSE))</f>
        <v/>
      </c>
      <c r="F97" s="31" t="str">
        <f>IF($A97="","",VLOOKUP($A97,'Detail-Data Entry Form'!$A$12:$S$108,6,FALSE))</f>
        <v/>
      </c>
      <c r="G97" s="32" t="str">
        <f>IF($A97="","",VLOOKUP($A97,'Detail-Data Entry Form'!$A$12:$S$108,9,FALSE))</f>
        <v/>
      </c>
      <c r="H97" s="32" t="str">
        <f>IF($A97="","",VLOOKUP($A97,'Detail-Data Entry Form'!$A$12:$S$108,14,FALSE))</f>
        <v/>
      </c>
      <c r="I97" s="32" t="str">
        <f>IF($A97="","",VLOOKUP($A97,'Detail-Data Entry Form'!$A$12:$S$108,15,FALSE))</f>
        <v/>
      </c>
      <c r="J97" s="32" t="str">
        <f>IF($A97="","",VLOOKUP($A97,'Detail-Data Entry Form'!$A$12:$S$108,17,FALSE))</f>
        <v/>
      </c>
      <c r="K97" s="32" t="str">
        <f>IF($A97="","",VLOOKUP($A97,'Detail-Data Entry Form'!$A$12:$S$108,18,FALSE))</f>
        <v/>
      </c>
    </row>
    <row r="98" spans="1:12" hidden="1" x14ac:dyDescent="0.25">
      <c r="A98" s="15" t="str">
        <f>'Detail-Data Entry Form'!A99</f>
        <v/>
      </c>
      <c r="B98" s="30" t="str">
        <f>IF($A98="","",VLOOKUP($A98,'Detail-Data Entry Form'!$A$12:$S$108,2,FALSE))</f>
        <v/>
      </c>
      <c r="C98" s="30" t="str">
        <f>IF($A98="","",VLOOKUP($A98,'Detail-Data Entry Form'!$A$12:$S$108,3,FALSE))</f>
        <v/>
      </c>
      <c r="D98" s="30" t="str">
        <f>IF($A98="","",VLOOKUP($A98,'Detail-Data Entry Form'!$A$12:$S$108,4,FALSE))</f>
        <v/>
      </c>
      <c r="E98" s="31" t="str">
        <f>IF($A98="","",VLOOKUP($A98,'Detail-Data Entry Form'!$A$12:$S$108,5,FALSE))</f>
        <v/>
      </c>
      <c r="F98" s="31" t="str">
        <f>IF($A98="","",VLOOKUP($A98,'Detail-Data Entry Form'!$A$12:$S$108,6,FALSE))</f>
        <v/>
      </c>
      <c r="G98" s="32" t="str">
        <f>IF($A98="","",VLOOKUP($A98,'Detail-Data Entry Form'!$A$12:$S$108,9,FALSE))</f>
        <v/>
      </c>
      <c r="H98" s="32" t="str">
        <f>IF($A98="","",VLOOKUP($A98,'Detail-Data Entry Form'!$A$12:$S$108,14,FALSE))</f>
        <v/>
      </c>
      <c r="I98" s="32" t="str">
        <f>IF($A98="","",VLOOKUP($A98,'Detail-Data Entry Form'!$A$12:$S$108,15,FALSE))</f>
        <v/>
      </c>
      <c r="J98" s="32" t="str">
        <f>IF($A98="","",VLOOKUP($A98,'Detail-Data Entry Form'!$A$12:$S$108,17,FALSE))</f>
        <v/>
      </c>
      <c r="K98" s="32" t="str">
        <f>IF($A98="","",VLOOKUP($A98,'Detail-Data Entry Form'!$A$12:$S$108,18,FALSE))</f>
        <v/>
      </c>
    </row>
    <row r="99" spans="1:12" ht="18.95" hidden="1" customHeight="1" x14ac:dyDescent="0.25">
      <c r="A99" s="15" t="str">
        <f>'Detail-Data Entry Form'!A100</f>
        <v/>
      </c>
      <c r="B99" s="30" t="str">
        <f>IF($A99="","",VLOOKUP($A99,'Detail-Data Entry Form'!$A$12:$S$108,2,FALSE))</f>
        <v/>
      </c>
      <c r="C99" s="30" t="str">
        <f>IF($A99="","",VLOOKUP($A99,'Detail-Data Entry Form'!$A$12:$S$108,3,FALSE))</f>
        <v/>
      </c>
      <c r="D99" s="30" t="str">
        <f>IF($A99="","",VLOOKUP($A99,'Detail-Data Entry Form'!$A$12:$S$108,4,FALSE))</f>
        <v/>
      </c>
      <c r="E99" s="31" t="str">
        <f>IF($A99="","",VLOOKUP($A99,'Detail-Data Entry Form'!$A$12:$S$108,5,FALSE))</f>
        <v/>
      </c>
      <c r="F99" s="31" t="str">
        <f>IF($A99="","",VLOOKUP($A99,'Detail-Data Entry Form'!$A$12:$S$108,6,FALSE))</f>
        <v/>
      </c>
      <c r="G99" s="32" t="str">
        <f>IF($A99="","",VLOOKUP($A99,'Detail-Data Entry Form'!$A$12:$S$108,9,FALSE))</f>
        <v/>
      </c>
      <c r="H99" s="32" t="str">
        <f>IF($A99="","",VLOOKUP($A99,'Detail-Data Entry Form'!$A$12:$S$108,14,FALSE))</f>
        <v/>
      </c>
      <c r="I99" s="32" t="str">
        <f>IF($A99="","",VLOOKUP($A99,'Detail-Data Entry Form'!$A$12:$S$108,15,FALSE))</f>
        <v/>
      </c>
      <c r="J99" s="32" t="str">
        <f>IF($A99="","",VLOOKUP($A99,'Detail-Data Entry Form'!$A$12:$S$108,17,FALSE))</f>
        <v/>
      </c>
      <c r="K99" s="32" t="str">
        <f>IF($A99="","",VLOOKUP($A99,'Detail-Data Entry Form'!$A$12:$S$108,18,FALSE))</f>
        <v/>
      </c>
    </row>
    <row r="100" spans="1:12" ht="16.5" hidden="1" customHeight="1" x14ac:dyDescent="0.25">
      <c r="A100" s="15" t="str">
        <f>'Detail-Data Entry Form'!A101</f>
        <v/>
      </c>
      <c r="B100" s="30" t="str">
        <f>IF($A100="","",VLOOKUP($A100,'Detail-Data Entry Form'!$A$12:$S$108,2,FALSE))</f>
        <v/>
      </c>
      <c r="C100" s="30" t="str">
        <f>IF($A100="","",VLOOKUP($A100,'Detail-Data Entry Form'!$A$12:$S$108,3,FALSE))</f>
        <v/>
      </c>
      <c r="D100" s="30" t="str">
        <f>IF($A100="","",VLOOKUP($A100,'Detail-Data Entry Form'!$A$12:$S$108,4,FALSE))</f>
        <v/>
      </c>
      <c r="E100" s="31" t="str">
        <f>IF($A100="","",VLOOKUP($A100,'Detail-Data Entry Form'!$A$12:$S$108,5,FALSE))</f>
        <v/>
      </c>
      <c r="F100" s="31" t="str">
        <f>IF($A100="","",VLOOKUP($A100,'Detail-Data Entry Form'!$A$12:$S$108,6,FALSE))</f>
        <v/>
      </c>
      <c r="G100" s="32" t="str">
        <f>IF($A100="","",VLOOKUP($A100,'Detail-Data Entry Form'!$A$12:$S$108,9,FALSE))</f>
        <v/>
      </c>
      <c r="H100" s="32" t="str">
        <f>IF($A100="","",VLOOKUP($A100,'Detail-Data Entry Form'!$A$12:$S$108,14,FALSE))</f>
        <v/>
      </c>
      <c r="I100" s="32" t="str">
        <f>IF($A100="","",VLOOKUP($A100,'Detail-Data Entry Form'!$A$12:$S$108,15,FALSE))</f>
        <v/>
      </c>
      <c r="J100" s="32" t="str">
        <f>IF($A100="","",VLOOKUP($A100,'Detail-Data Entry Form'!$A$12:$S$108,17,FALSE))</f>
        <v/>
      </c>
      <c r="K100" s="32" t="str">
        <f>IF($A100="","",VLOOKUP($A100,'Detail-Data Entry Form'!$A$12:$S$108,18,FALSE))</f>
        <v/>
      </c>
    </row>
    <row r="101" spans="1:12" ht="15.75" thickBot="1" x14ac:dyDescent="0.3">
      <c r="A101" s="16"/>
      <c r="B101" s="33" t="s">
        <v>68</v>
      </c>
      <c r="C101" s="11"/>
      <c r="D101" s="11"/>
      <c r="E101" s="34"/>
      <c r="F101" s="34"/>
      <c r="G101" s="35">
        <f>SUBTOTAL(9,G12:G100)</f>
        <v>0</v>
      </c>
      <c r="H101" s="35">
        <f t="shared" ref="H101:K101" si="0">SUBTOTAL(9,H12:H100)</f>
        <v>0</v>
      </c>
      <c r="I101" s="35">
        <f t="shared" si="0"/>
        <v>0</v>
      </c>
      <c r="J101" s="35">
        <f t="shared" si="0"/>
        <v>0</v>
      </c>
      <c r="K101" s="35">
        <f t="shared" si="0"/>
        <v>0</v>
      </c>
    </row>
    <row r="102" spans="1:12" ht="15.75" thickTop="1" x14ac:dyDescent="0.25">
      <c r="G102" s="36"/>
      <c r="H102" s="37"/>
      <c r="I102" s="36"/>
      <c r="J102" s="36"/>
      <c r="K102" s="38"/>
    </row>
    <row r="103" spans="1:12" ht="15.75" thickBot="1" x14ac:dyDescent="0.3">
      <c r="G103" s="36"/>
      <c r="H103" s="37"/>
      <c r="I103" s="36"/>
      <c r="J103" s="36"/>
      <c r="K103" s="38"/>
    </row>
    <row r="104" spans="1:12" x14ac:dyDescent="0.25">
      <c r="I104" s="39" t="s">
        <v>76</v>
      </c>
      <c r="J104" s="124"/>
      <c r="K104" s="174">
        <f>'Detail-Data Entry Form'!$R$119</f>
        <v>0</v>
      </c>
    </row>
    <row r="105" spans="1:12" x14ac:dyDescent="0.25">
      <c r="I105" s="40" t="s">
        <v>77</v>
      </c>
      <c r="J105" s="125"/>
      <c r="K105" s="175">
        <f>'Detail-Data Entry Form'!$R$120</f>
        <v>0</v>
      </c>
    </row>
    <row r="106" spans="1:12" x14ac:dyDescent="0.25">
      <c r="I106" s="40" t="s">
        <v>78</v>
      </c>
      <c r="J106" s="125"/>
      <c r="K106" s="176">
        <f>'Detail-Data Entry Form'!$R$121</f>
        <v>0</v>
      </c>
    </row>
    <row r="107" spans="1:12" x14ac:dyDescent="0.25">
      <c r="I107" s="40" t="s">
        <v>79</v>
      </c>
      <c r="J107" s="125"/>
      <c r="K107" s="175">
        <f>'Detail-Data Entry Form'!$R$122</f>
        <v>0</v>
      </c>
    </row>
    <row r="108" spans="1:12" ht="15.75" thickBot="1" x14ac:dyDescent="0.3">
      <c r="I108" s="41" t="s">
        <v>80</v>
      </c>
      <c r="J108" s="126"/>
      <c r="K108" s="177">
        <f>K105-SUM(K106:K107)</f>
        <v>0</v>
      </c>
      <c r="L108" s="173" t="str">
        <f>IF(K108&lt;0,"Exceed Limit","")</f>
        <v/>
      </c>
    </row>
    <row r="109" spans="1:12" ht="15.75" thickBot="1" x14ac:dyDescent="0.3"/>
    <row r="110" spans="1:12" ht="28.5" customHeight="1" thickBot="1" x14ac:dyDescent="0.3">
      <c r="J110" s="196" t="s">
        <v>105</v>
      </c>
      <c r="K110" s="197">
        <f>'Detail-Data Entry Form'!R125</f>
        <v>0</v>
      </c>
    </row>
  </sheetData>
  <sheetProtection algorithmName="SHA-512" hashValue="nJB8DmVg3dgErHYaEy/9mSp72fTuRyQ+7yCI+8HGHXk4Y1MaHS/AQWIxc6bKkDHcY5wXHuo2AKzurhx8v4WoTA==" saltValue="FSXNDQk7O+dcgbJw7oHyAQ==" spinCount="100000" sheet="1" formatCells="0" formatColumns="0" formatRows="0" sort="0" autoFilter="0"/>
  <autoFilter ref="A10:K100" xr:uid="{F1C019AA-DBD8-4767-99DC-3ECA8BDDBF5E}">
    <filterColumn colId="0">
      <customFilters>
        <customFilter operator="notEqual" val=" "/>
      </customFilters>
    </filterColumn>
  </autoFilter>
  <mergeCells count="6">
    <mergeCell ref="C7:H7"/>
    <mergeCell ref="A1:K1"/>
    <mergeCell ref="A2:K2"/>
    <mergeCell ref="C4:H4"/>
    <mergeCell ref="C5:H5"/>
    <mergeCell ref="C6:H6"/>
  </mergeCells>
  <printOptions horizontalCentered="1"/>
  <pageMargins left="0.45" right="0.45" top="0.5" bottom="0.5" header="0.3" footer="0.3"/>
  <pageSetup scale="54" fitToHeight="0" orientation="landscape" r:id="rId1"/>
  <headerFooter>
    <oddHeader>&amp;R&amp;G</oddHeader>
    <oddFooter>&amp;L&amp;"-,Italic"LOS ANGELES COUNTY REGIONAL PARK AND OPEN SPACE DISTRICT&amp;R&amp;8&amp;P of &amp;N</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56E20-9351-44A8-8F02-D86EFD8605A0}">
  <sheetPr filterMode="1">
    <tabColor rgb="FF00B0F0"/>
    <pageSetUpPr fitToPage="1"/>
  </sheetPr>
  <dimension ref="A1:T141"/>
  <sheetViews>
    <sheetView workbookViewId="0">
      <selection sqref="A1:R1"/>
    </sheetView>
  </sheetViews>
  <sheetFormatPr defaultColWidth="9.140625" defaultRowHeight="15" x14ac:dyDescent="0.25"/>
  <cols>
    <col min="1" max="1" width="7.42578125" style="43" customWidth="1"/>
    <col min="2" max="2" width="32.5703125" style="4" customWidth="1"/>
    <col min="3" max="3" width="15.5703125" style="4" bestFit="1" customWidth="1"/>
    <col min="4" max="4" width="35.5703125" style="4" customWidth="1"/>
    <col min="5" max="5" width="15.42578125" style="44" customWidth="1"/>
    <col min="6" max="6" width="12" style="44" customWidth="1"/>
    <col min="7" max="7" width="13.42578125" style="45" customWidth="1"/>
    <col min="8" max="9" width="14.140625" style="45" customWidth="1"/>
    <col min="10" max="10" width="18.42578125" style="45" customWidth="1"/>
    <col min="11" max="11" width="15.28515625" style="45" customWidth="1"/>
    <col min="12" max="12" width="15" style="45" bestFit="1" customWidth="1"/>
    <col min="13" max="13" width="13.42578125" style="45" bestFit="1" customWidth="1"/>
    <col min="14" max="14" width="18.28515625" style="45" bestFit="1" customWidth="1"/>
    <col min="15" max="15" width="16.5703125" style="45" customWidth="1"/>
    <col min="16" max="17" width="19.42578125" style="45" customWidth="1"/>
    <col min="18" max="18" width="15.7109375" style="45" customWidth="1"/>
    <col min="19" max="19" width="10.5703125" style="4" bestFit="1" customWidth="1"/>
    <col min="20" max="20" width="9.28515625" style="4" bestFit="1" customWidth="1"/>
    <col min="21" max="16384" width="9.140625" style="4"/>
  </cols>
  <sheetData>
    <row r="1" spans="1:20" s="42" customFormat="1" ht="23.25" x14ac:dyDescent="0.25">
      <c r="A1" s="227" t="s">
        <v>88</v>
      </c>
      <c r="B1" s="227"/>
      <c r="C1" s="227"/>
      <c r="D1" s="227"/>
      <c r="E1" s="227"/>
      <c r="F1" s="227"/>
      <c r="G1" s="227"/>
      <c r="H1" s="227"/>
      <c r="I1" s="227"/>
      <c r="J1" s="227"/>
      <c r="K1" s="227"/>
      <c r="L1" s="227"/>
      <c r="M1" s="227"/>
      <c r="N1" s="227"/>
      <c r="O1" s="227"/>
      <c r="P1" s="227"/>
      <c r="Q1" s="227"/>
      <c r="R1" s="227"/>
    </row>
    <row r="2" spans="1:20" s="42" customFormat="1" ht="23.25" x14ac:dyDescent="0.25">
      <c r="A2" s="199" t="s">
        <v>18</v>
      </c>
      <c r="B2" s="199"/>
      <c r="C2" s="199"/>
      <c r="D2" s="199"/>
      <c r="E2" s="199"/>
      <c r="F2" s="199"/>
      <c r="G2" s="199"/>
      <c r="H2" s="199"/>
      <c r="I2" s="199"/>
      <c r="J2" s="199"/>
      <c r="K2" s="199"/>
      <c r="L2" s="199"/>
      <c r="M2" s="199"/>
      <c r="N2" s="199"/>
      <c r="O2" s="199"/>
      <c r="P2" s="199"/>
      <c r="Q2" s="199"/>
      <c r="R2" s="199"/>
    </row>
    <row r="4" spans="1:20" s="48" customFormat="1" ht="21" customHeight="1" x14ac:dyDescent="0.25">
      <c r="A4" s="47" t="s">
        <v>19</v>
      </c>
      <c r="C4" s="200" t="str">
        <f>IF(ISBLANK('Detail-Data Entry Form'!C4),"",'Detail-Data Entry Form'!C4)</f>
        <v/>
      </c>
      <c r="D4" s="200"/>
      <c r="E4" s="200"/>
      <c r="F4" s="200"/>
      <c r="G4" s="200"/>
      <c r="H4" s="200"/>
      <c r="I4" s="200"/>
      <c r="J4" s="200"/>
      <c r="K4" s="200"/>
      <c r="L4" s="200"/>
      <c r="M4" s="200"/>
      <c r="N4" s="49"/>
      <c r="O4" s="49"/>
      <c r="P4" s="49"/>
    </row>
    <row r="5" spans="1:20" s="48" customFormat="1" ht="21" customHeight="1" x14ac:dyDescent="0.25">
      <c r="A5" s="47" t="s">
        <v>20</v>
      </c>
      <c r="C5" s="200" t="str">
        <f>IF(ISBLANK('Detail-Data Entry Form'!C5),"",'Detail-Data Entry Form'!C5)</f>
        <v/>
      </c>
      <c r="D5" s="200"/>
      <c r="E5" s="200"/>
      <c r="F5" s="200"/>
      <c r="G5" s="200"/>
      <c r="H5" s="200"/>
      <c r="I5" s="200"/>
      <c r="J5" s="200"/>
      <c r="K5" s="200"/>
      <c r="L5" s="200"/>
      <c r="M5" s="200"/>
      <c r="N5" s="49"/>
      <c r="O5" s="49"/>
      <c r="P5" s="49"/>
    </row>
    <row r="6" spans="1:20" s="48" customFormat="1" ht="21" customHeight="1" x14ac:dyDescent="0.25">
      <c r="A6" s="47" t="s">
        <v>21</v>
      </c>
      <c r="C6" s="200" t="str">
        <f>IF(ISBLANK('Detail-Data Entry Form'!C6),"",'Detail-Data Entry Form'!C6)</f>
        <v/>
      </c>
      <c r="D6" s="200"/>
      <c r="E6" s="200"/>
      <c r="F6" s="200"/>
      <c r="G6" s="200"/>
      <c r="H6" s="200"/>
      <c r="I6" s="200"/>
      <c r="J6" s="200"/>
      <c r="K6" s="200"/>
      <c r="L6" s="200"/>
      <c r="M6" s="200"/>
      <c r="N6" s="49"/>
      <c r="O6" s="49"/>
      <c r="P6" s="49"/>
    </row>
    <row r="7" spans="1:20" s="48" customFormat="1" ht="42" customHeight="1" x14ac:dyDescent="0.25">
      <c r="A7" s="47" t="s">
        <v>22</v>
      </c>
      <c r="C7" s="200" t="str">
        <f>IF(ISBLANK('Detail-Data Entry Form'!C7),"",'Detail-Data Entry Form'!C7)</f>
        <v/>
      </c>
      <c r="D7" s="200"/>
      <c r="E7" s="200"/>
      <c r="F7" s="200"/>
      <c r="G7" s="200"/>
      <c r="H7" s="200"/>
      <c r="I7" s="200"/>
      <c r="J7" s="200"/>
      <c r="K7" s="200"/>
      <c r="L7" s="200"/>
      <c r="M7" s="200"/>
      <c r="N7" s="51"/>
      <c r="O7" s="51"/>
      <c r="P7" s="51"/>
    </row>
    <row r="8" spans="1:20" s="53" customFormat="1" ht="20.100000000000001" customHeight="1" x14ac:dyDescent="0.25">
      <c r="A8" s="52"/>
      <c r="E8" s="54"/>
      <c r="F8" s="54"/>
      <c r="G8" s="55"/>
      <c r="H8" s="55"/>
      <c r="I8" s="55"/>
      <c r="J8" s="55"/>
      <c r="K8" s="55"/>
      <c r="L8" s="55"/>
      <c r="M8" s="55"/>
      <c r="N8" s="55"/>
      <c r="O8" s="55"/>
      <c r="P8" s="55"/>
      <c r="Q8" s="55"/>
      <c r="R8" s="56"/>
    </row>
    <row r="9" spans="1:20" ht="18.75" customHeight="1" x14ac:dyDescent="0.25">
      <c r="A9" s="133"/>
      <c r="B9" s="103"/>
      <c r="C9" s="103"/>
      <c r="D9" s="98"/>
      <c r="E9" s="99"/>
      <c r="F9" s="100"/>
      <c r="G9" s="101"/>
      <c r="H9" s="101"/>
      <c r="I9" s="101"/>
      <c r="J9" s="102"/>
      <c r="K9" s="102"/>
      <c r="L9" s="102"/>
      <c r="M9" s="102"/>
      <c r="N9" s="103"/>
      <c r="O9" s="104"/>
      <c r="P9" s="105"/>
      <c r="Q9" s="107"/>
      <c r="R9" s="107"/>
    </row>
    <row r="10" spans="1:20" ht="24.75" customHeight="1" x14ac:dyDescent="0.25">
      <c r="A10" s="201" t="s">
        <v>41</v>
      </c>
      <c r="B10" s="203" t="s">
        <v>42</v>
      </c>
      <c r="C10" s="203" t="s">
        <v>43</v>
      </c>
      <c r="D10" s="203" t="s">
        <v>89</v>
      </c>
      <c r="E10" s="205" t="s">
        <v>45</v>
      </c>
      <c r="F10" s="205" t="s">
        <v>46</v>
      </c>
      <c r="G10" s="231" t="s">
        <v>47</v>
      </c>
      <c r="H10" s="232" t="s">
        <v>90</v>
      </c>
      <c r="I10" s="233"/>
      <c r="J10" s="234"/>
      <c r="K10" s="233" t="s">
        <v>91</v>
      </c>
      <c r="L10" s="233"/>
      <c r="M10" s="233"/>
      <c r="N10" s="233"/>
      <c r="O10" s="234"/>
      <c r="P10" s="154"/>
      <c r="Q10" s="153" t="s">
        <v>51</v>
      </c>
      <c r="R10" s="228" t="s">
        <v>92</v>
      </c>
      <c r="S10" s="85"/>
    </row>
    <row r="11" spans="1:20" s="46" customFormat="1" ht="105.75" customHeight="1" x14ac:dyDescent="0.25">
      <c r="A11" s="202"/>
      <c r="B11" s="204"/>
      <c r="C11" s="204"/>
      <c r="D11" s="204"/>
      <c r="E11" s="206"/>
      <c r="F11" s="206"/>
      <c r="G11" s="212"/>
      <c r="H11" s="194" t="s">
        <v>93</v>
      </c>
      <c r="I11" s="108" t="s">
        <v>94</v>
      </c>
      <c r="J11" s="195" t="s">
        <v>95</v>
      </c>
      <c r="K11" s="58" t="s">
        <v>96</v>
      </c>
      <c r="L11" s="58" t="s">
        <v>97</v>
      </c>
      <c r="M11" s="58" t="s">
        <v>98</v>
      </c>
      <c r="N11" s="58" t="s">
        <v>99</v>
      </c>
      <c r="O11" s="123" t="s">
        <v>100</v>
      </c>
      <c r="P11" s="134" t="s">
        <v>101</v>
      </c>
      <c r="Q11" s="59" t="s">
        <v>102</v>
      </c>
      <c r="R11" s="208"/>
      <c r="S11" s="86"/>
    </row>
    <row r="12" spans="1:20" ht="15" customHeight="1" x14ac:dyDescent="0.25">
      <c r="A12" s="60">
        <f>'Detail-Data Entry Form'!A12</f>
        <v>0</v>
      </c>
      <c r="B12" s="113" t="str">
        <f>IF($A12="","",VLOOKUP($A12,'Detail-Data Entry Form'!$A$12:$S$108,2,FALSE))</f>
        <v>Example # 1</v>
      </c>
      <c r="C12" s="113" t="str">
        <f>IF($A12="","",VLOOKUP($A12,'Detail-Data Entry Form'!$A$12:$S$108,3,FALSE))</f>
        <v>Painter</v>
      </c>
      <c r="D12" s="113" t="str">
        <f>IF($A12="","",VLOOKUP($A12,'Detail-Data Entry Form'!$A$12:$S$108,4,FALSE))</f>
        <v>Painting</v>
      </c>
      <c r="E12" s="114">
        <f>IF($A12="","",VLOOKUP($A12,'Detail-Data Entry Form'!$A$12:$S$108,5,FALSE))</f>
        <v>44221</v>
      </c>
      <c r="F12" s="114">
        <f>IF($A12="","",VLOOKUP($A12,'Detail-Data Entry Form'!$A$12:$S$108,6,FALSE))</f>
        <v>44234</v>
      </c>
      <c r="G12" s="115">
        <f>IF($A12="","",VLOOKUP($A12,'Detail-Data Entry Form'!$A$12:$S$108,7,FALSE))</f>
        <v>35</v>
      </c>
      <c r="H12" s="116">
        <f>IF($A12="","",VLOOKUP($A12,'Detail-Data Entry Form'!$A$12:$S$108,8,FALSE))</f>
        <v>30</v>
      </c>
      <c r="I12" s="116">
        <f>IF($A12="","",VLOOKUP($A12,'Detail-Data Entry Form'!$A$12:$S$108,9,FALSE))</f>
        <v>1050</v>
      </c>
      <c r="J12" s="61">
        <f>IF($A12="","",VLOOKUP($A12,'Detail-Data Entry Form'!$A$12:$S$108,10,FALSE))</f>
        <v>112.7</v>
      </c>
      <c r="K12" s="127">
        <f>IF($A12="","",VLOOKUP($A12,'Detail-Data Entry Form'!$A$12:$S$108,11,FALSE)/$J12)</f>
        <v>0.88624667258207623</v>
      </c>
      <c r="L12" s="127">
        <f>IF($A12="","",VLOOKUP($A12,'Detail-Data Entry Form'!$A$12:$S$108,12,FALSE)/$J12)</f>
        <v>1.1825199645075422</v>
      </c>
      <c r="M12" s="127">
        <f>IF($A12="","",VLOOKUP($A12,'Detail-Data Entry Form'!$A$12:$S$108,13,FALSE)/$J12)</f>
        <v>0.78198757763975146</v>
      </c>
      <c r="N12" s="127">
        <f>IF($A12="","",VLOOKUP($A12,'Detail-Data Entry Form'!$A$12:$S$108,14,FALSE)/$J12)</f>
        <v>3.8507542147293696</v>
      </c>
      <c r="O12" s="128">
        <f>IF($A12="","",VLOOKUP($A12,'Detail-Data Entry Form'!$A$12:$S$108,15,FALSE)/$J12)</f>
        <v>9.7684117125110923</v>
      </c>
      <c r="P12" s="132">
        <f>IF($A12="","",VLOOKUP($A12,'Detail-Data Entry Form'!$A$12:$S$108,16,FALSE)/$J12)</f>
        <v>1.064773735581189E-3</v>
      </c>
      <c r="Q12" s="129">
        <f>IF($A12="","",VLOOKUP($A12,'Detail-Data Entry Form'!$A$12:$S$108,17,FALSE))</f>
        <v>126</v>
      </c>
      <c r="R12" s="128" t="e">
        <f>IF($A12="","",(VLOOKUP($A12,'Detail-Data Entry Form'!$A$12:$S$108,19,FALSE)-J12)/$J12)</f>
        <v>#VALUE!</v>
      </c>
      <c r="S12" s="83"/>
      <c r="T12" s="83"/>
    </row>
    <row r="13" spans="1:20" hidden="1" x14ac:dyDescent="0.25">
      <c r="A13" s="60">
        <f>'Detail-Data Entry Form'!A13</f>
        <v>1</v>
      </c>
      <c r="B13" s="113">
        <f>IF($A13="","",VLOOKUP($A13,'Detail-Data Entry Form'!$A$12:$S$108,2,FALSE))</f>
        <v>0</v>
      </c>
      <c r="C13" s="113">
        <f>IF($A13="","",VLOOKUP($A13,'Detail-Data Entry Form'!$A$12:$S$108,3,FALSE))</f>
        <v>0</v>
      </c>
      <c r="D13" s="113">
        <f>IF($A13="","",VLOOKUP($A13,'Detail-Data Entry Form'!$A$12:$S$108,4,FALSE))</f>
        <v>0</v>
      </c>
      <c r="E13" s="114">
        <f>IF($A13="","",VLOOKUP($A13,'Detail-Data Entry Form'!$A$12:$S$108,5,FALSE))</f>
        <v>0</v>
      </c>
      <c r="F13" s="114">
        <f>IF($A13="","",VLOOKUP($A13,'Detail-Data Entry Form'!$A$12:$S$108,6,FALSE))</f>
        <v>0</v>
      </c>
      <c r="G13" s="115">
        <f>IF($A13="","",VLOOKUP($A13,'Detail-Data Entry Form'!$A$12:$S$108,7,FALSE))</f>
        <v>0</v>
      </c>
      <c r="H13" s="116">
        <f>IF($A13="","",VLOOKUP($A13,'Detail-Data Entry Form'!$A$12:$S$108,8,FALSE))</f>
        <v>0</v>
      </c>
      <c r="I13" s="116">
        <f>IF($A13="","",VLOOKUP($A13,'Detail-Data Entry Form'!$A$12:$S$108,9,FALSE))</f>
        <v>0</v>
      </c>
      <c r="J13" s="61">
        <f>IF($A13="","",VLOOKUP($A13,'Detail-Data Entry Form'!$A$12:$S$108,10,FALSE))</f>
        <v>0</v>
      </c>
      <c r="K13" s="127" t="e">
        <f>IF($A13="","",VLOOKUP($A13,'Detail-Data Entry Form'!$A$12:$S$108,11,FALSE)/$J13)</f>
        <v>#DIV/0!</v>
      </c>
      <c r="L13" s="127" t="e">
        <f>IF($A13="","",VLOOKUP($A13,'Detail-Data Entry Form'!$A$12:$S$108,12,FALSE)/$J13)</f>
        <v>#DIV/0!</v>
      </c>
      <c r="M13" s="127" t="e">
        <f>IF($A13="","",VLOOKUP($A13,'Detail-Data Entry Form'!$A$12:$S$108,13,FALSE)/$J13)</f>
        <v>#DIV/0!</v>
      </c>
      <c r="N13" s="127" t="e">
        <f>IF($A13="","",VLOOKUP($A13,'Detail-Data Entry Form'!$A$12:$S$108,14,FALSE)/$J13)</f>
        <v>#DIV/0!</v>
      </c>
      <c r="O13" s="128" t="e">
        <f>IF($A13="","",VLOOKUP($A13,'Detail-Data Entry Form'!$A$12:$S$108,15,FALSE)/$J13)</f>
        <v>#DIV/0!</v>
      </c>
      <c r="P13" s="132" t="e">
        <f>IF($A13="","",VLOOKUP($A13,'Detail-Data Entry Form'!$A$12:$S$108,16,FALSE)/$J13)</f>
        <v>#DIV/0!</v>
      </c>
      <c r="Q13" s="129">
        <f>IF($A13="","",VLOOKUP($A13,'Detail-Data Entry Form'!$A$12:$S$108,17,FALSE))</f>
        <v>0</v>
      </c>
      <c r="R13" s="128" t="e">
        <f>IF($A13="","",(VLOOKUP($A13,'Detail-Data Entry Form'!$A$12:$S$108,19,FALSE)-J13)/$J13)</f>
        <v>#DIV/0!</v>
      </c>
      <c r="S13" s="83"/>
      <c r="T13" s="83"/>
    </row>
    <row r="14" spans="1:20" hidden="1" x14ac:dyDescent="0.25">
      <c r="A14" s="60" t="str">
        <f>'Detail-Data Entry Form'!A14</f>
        <v/>
      </c>
      <c r="B14" s="113" t="str">
        <f>IF($A14="","",VLOOKUP($A14,'Detail-Data Entry Form'!$A$12:$S$108,2,FALSE))</f>
        <v/>
      </c>
      <c r="C14" s="113" t="str">
        <f>IF($A14="","",VLOOKUP($A14,'Detail-Data Entry Form'!$A$12:$S$108,3,FALSE))</f>
        <v/>
      </c>
      <c r="D14" s="113" t="str">
        <f>IF($A14="","",VLOOKUP($A14,'Detail-Data Entry Form'!$A$12:$S$108,4,FALSE))</f>
        <v/>
      </c>
      <c r="E14" s="114" t="str">
        <f>IF($A14="","",VLOOKUP($A14,'Detail-Data Entry Form'!$A$12:$S$108,5,FALSE))</f>
        <v/>
      </c>
      <c r="F14" s="114" t="str">
        <f>IF($A14="","",VLOOKUP($A14,'Detail-Data Entry Form'!$A$12:$S$108,6,FALSE))</f>
        <v/>
      </c>
      <c r="G14" s="115" t="str">
        <f>IF($A14="","",VLOOKUP($A14,'Detail-Data Entry Form'!$A$12:$S$108,7,FALSE))</f>
        <v/>
      </c>
      <c r="H14" s="116" t="str">
        <f>IF($A14="","",VLOOKUP($A14,'Detail-Data Entry Form'!$A$12:$S$108,8,FALSE))</f>
        <v/>
      </c>
      <c r="I14" s="116" t="str">
        <f>IF($A14="","",VLOOKUP($A14,'Detail-Data Entry Form'!$A$12:$S$108,9,FALSE))</f>
        <v/>
      </c>
      <c r="J14" s="61" t="str">
        <f>IF($A14="","",VLOOKUP($A14,'Detail-Data Entry Form'!$A$12:$S$108,10,FALSE))</f>
        <v/>
      </c>
      <c r="K14" s="127" t="str">
        <f>IF($A14="","",VLOOKUP($A14,'Detail-Data Entry Form'!$A$12:$S$108,11,FALSE)/$J14)</f>
        <v/>
      </c>
      <c r="L14" s="127" t="str">
        <f>IF($A14="","",VLOOKUP($A14,'Detail-Data Entry Form'!$A$12:$S$108,12,FALSE)/$J14)</f>
        <v/>
      </c>
      <c r="M14" s="127" t="str">
        <f>IF($A14="","",VLOOKUP($A14,'Detail-Data Entry Form'!$A$12:$S$108,13,FALSE)/$J14)</f>
        <v/>
      </c>
      <c r="N14" s="127" t="str">
        <f>IF($A14="","",VLOOKUP($A14,'Detail-Data Entry Form'!$A$12:$S$108,14,FALSE)/$J14)</f>
        <v/>
      </c>
      <c r="O14" s="128" t="str">
        <f>IF($A14="","",VLOOKUP($A14,'Detail-Data Entry Form'!$A$12:$S$108,15,FALSE)/$J14)</f>
        <v/>
      </c>
      <c r="P14" s="132" t="str">
        <f>IF($A14="","",VLOOKUP($A14,'Detail-Data Entry Form'!$A$12:$S$108,16,FALSE)/$J14)</f>
        <v/>
      </c>
      <c r="Q14" s="129" t="str">
        <f>IF($A14="","",VLOOKUP($A14,'Detail-Data Entry Form'!$A$12:$S$108,17,FALSE))</f>
        <v/>
      </c>
      <c r="R14" s="128" t="str">
        <f>IF($A14="","",(VLOOKUP($A14,'Detail-Data Entry Form'!$A$12:$S$108,19,FALSE)-J14)/$J14)</f>
        <v/>
      </c>
      <c r="S14" s="83"/>
      <c r="T14" s="83"/>
    </row>
    <row r="15" spans="1:20" s="81" customFormat="1" hidden="1" x14ac:dyDescent="0.25">
      <c r="A15" s="60" t="str">
        <f>'Detail-Data Entry Form'!A15</f>
        <v/>
      </c>
      <c r="B15" s="113" t="str">
        <f>IF($A15="","",VLOOKUP($A15,'Detail-Data Entry Form'!$A$12:$S$108,2,FALSE))</f>
        <v/>
      </c>
      <c r="C15" s="113" t="str">
        <f>IF($A15="","",VLOOKUP($A15,'Detail-Data Entry Form'!$A$12:$S$108,3,FALSE))</f>
        <v/>
      </c>
      <c r="D15" s="113" t="str">
        <f>IF($A15="","",VLOOKUP($A15,'Detail-Data Entry Form'!$A$12:$S$108,4,FALSE))</f>
        <v/>
      </c>
      <c r="E15" s="114" t="str">
        <f>IF($A15="","",VLOOKUP($A15,'Detail-Data Entry Form'!$A$12:$S$108,5,FALSE))</f>
        <v/>
      </c>
      <c r="F15" s="114" t="str">
        <f>IF($A15="","",VLOOKUP($A15,'Detail-Data Entry Form'!$A$12:$S$108,6,FALSE))</f>
        <v/>
      </c>
      <c r="G15" s="115" t="str">
        <f>IF($A15="","",VLOOKUP($A15,'Detail-Data Entry Form'!$A$12:$S$108,7,FALSE))</f>
        <v/>
      </c>
      <c r="H15" s="116" t="str">
        <f>IF($A15="","",VLOOKUP($A15,'Detail-Data Entry Form'!$A$12:$S$108,8,FALSE))</f>
        <v/>
      </c>
      <c r="I15" s="116" t="str">
        <f>IF($A15="","",VLOOKUP($A15,'Detail-Data Entry Form'!$A$12:$S$108,9,FALSE))</f>
        <v/>
      </c>
      <c r="J15" s="61" t="str">
        <f>IF($A15="","",VLOOKUP($A15,'Detail-Data Entry Form'!$A$12:$S$108,10,FALSE))</f>
        <v/>
      </c>
      <c r="K15" s="127" t="str">
        <f>IF($A15="","",VLOOKUP($A15,'Detail-Data Entry Form'!$A$12:$S$108,11,FALSE)/$J15)</f>
        <v/>
      </c>
      <c r="L15" s="127" t="str">
        <f>IF($A15="","",VLOOKUP($A15,'Detail-Data Entry Form'!$A$12:$S$108,12,FALSE)/$J15)</f>
        <v/>
      </c>
      <c r="M15" s="127" t="str">
        <f>IF($A15="","",VLOOKUP($A15,'Detail-Data Entry Form'!$A$12:$S$108,13,FALSE)/$J15)</f>
        <v/>
      </c>
      <c r="N15" s="127" t="str">
        <f>IF($A15="","",VLOOKUP($A15,'Detail-Data Entry Form'!$A$12:$S$108,14,FALSE)/$J15)</f>
        <v/>
      </c>
      <c r="O15" s="131" t="str">
        <f>IF($A15="","",VLOOKUP($A15,'Detail-Data Entry Form'!$A$12:$S$108,15,FALSE)/$J15)</f>
        <v/>
      </c>
      <c r="P15" s="132" t="str">
        <f>IF($A15="","",VLOOKUP($A15,'Detail-Data Entry Form'!$A$12:$S$108,16,FALSE)/$J15)</f>
        <v/>
      </c>
      <c r="Q15" s="129" t="str">
        <f>IF($A15="","",VLOOKUP($A15,'Detail-Data Entry Form'!$A$12:$S$108,17,FALSE))</f>
        <v/>
      </c>
      <c r="R15" s="128" t="str">
        <f>IF($A15="","",(VLOOKUP($A15,'Detail-Data Entry Form'!$A$12:$S$108,19,FALSE)-J15)/$J15)</f>
        <v/>
      </c>
      <c r="S15" s="84"/>
      <c r="T15" s="84"/>
    </row>
    <row r="16" spans="1:20" s="81" customFormat="1" hidden="1" x14ac:dyDescent="0.25">
      <c r="A16" s="60" t="str">
        <f>'Detail-Data Entry Form'!A16</f>
        <v/>
      </c>
      <c r="B16" s="113" t="str">
        <f>IF($A16="","",VLOOKUP($A16,'Detail-Data Entry Form'!$A$12:$S$108,2,FALSE))</f>
        <v/>
      </c>
      <c r="C16" s="113" t="str">
        <f>IF($A16="","",VLOOKUP($A16,'Detail-Data Entry Form'!$A$12:$S$108,3,FALSE))</f>
        <v/>
      </c>
      <c r="D16" s="113" t="str">
        <f>IF($A16="","",VLOOKUP($A16,'Detail-Data Entry Form'!$A$12:$S$108,4,FALSE))</f>
        <v/>
      </c>
      <c r="E16" s="114" t="str">
        <f>IF($A16="","",VLOOKUP($A16,'Detail-Data Entry Form'!$A$12:$S$108,5,FALSE))</f>
        <v/>
      </c>
      <c r="F16" s="114" t="str">
        <f>IF($A16="","",VLOOKUP($A16,'Detail-Data Entry Form'!$A$12:$S$108,6,FALSE))</f>
        <v/>
      </c>
      <c r="G16" s="115" t="str">
        <f>IF($A16="","",VLOOKUP($A16,'Detail-Data Entry Form'!$A$12:$S$108,7,FALSE))</f>
        <v/>
      </c>
      <c r="H16" s="116" t="str">
        <f>IF($A16="","",VLOOKUP($A16,'Detail-Data Entry Form'!$A$12:$S$108,8,FALSE))</f>
        <v/>
      </c>
      <c r="I16" s="116" t="str">
        <f>IF($A16="","",VLOOKUP($A16,'Detail-Data Entry Form'!$A$12:$S$108,9,FALSE))</f>
        <v/>
      </c>
      <c r="J16" s="61" t="str">
        <f>IF($A16="","",VLOOKUP($A16,'Detail-Data Entry Form'!$A$12:$S$108,10,FALSE))</f>
        <v/>
      </c>
      <c r="K16" s="127" t="str">
        <f>IF($A16="","",VLOOKUP($A16,'Detail-Data Entry Form'!$A$12:$S$108,11,FALSE)/$J16)</f>
        <v/>
      </c>
      <c r="L16" s="127" t="str">
        <f>IF($A16="","",VLOOKUP($A16,'Detail-Data Entry Form'!$A$12:$S$108,12,FALSE)/$J16)</f>
        <v/>
      </c>
      <c r="M16" s="127" t="str">
        <f>IF($A16="","",VLOOKUP($A16,'Detail-Data Entry Form'!$A$12:$S$108,13,FALSE)/$J16)</f>
        <v/>
      </c>
      <c r="N16" s="127" t="str">
        <f>IF($A16="","",VLOOKUP($A16,'Detail-Data Entry Form'!$A$12:$S$108,14,FALSE)/$J16)</f>
        <v/>
      </c>
      <c r="O16" s="131" t="str">
        <f>IF($A16="","",VLOOKUP($A16,'Detail-Data Entry Form'!$A$12:$S$108,15,FALSE)/$J16)</f>
        <v/>
      </c>
      <c r="P16" s="132" t="str">
        <f>IF($A16="","",VLOOKUP($A16,'Detail-Data Entry Form'!$A$12:$S$108,16,FALSE)/$J16)</f>
        <v/>
      </c>
      <c r="Q16" s="129" t="str">
        <f>IF($A16="","",VLOOKUP($A16,'Detail-Data Entry Form'!$A$12:$S$108,17,FALSE))</f>
        <v/>
      </c>
      <c r="R16" s="128" t="str">
        <f>IF($A16="","",(VLOOKUP($A16,'Detail-Data Entry Form'!$A$12:$S$108,19,FALSE)-J16)/$J16)</f>
        <v/>
      </c>
      <c r="S16" s="84"/>
      <c r="T16" s="84"/>
    </row>
    <row r="17" spans="1:18" hidden="1" x14ac:dyDescent="0.25">
      <c r="A17" s="60" t="str">
        <f>'Detail-Data Entry Form'!A17</f>
        <v/>
      </c>
      <c r="B17" s="113" t="str">
        <f>IF($A17="","",VLOOKUP($A17,'Detail-Data Entry Form'!$A$12:$S$108,2,FALSE))</f>
        <v/>
      </c>
      <c r="C17" s="113" t="str">
        <f>IF($A17="","",VLOOKUP($A17,'Detail-Data Entry Form'!$A$12:$S$108,3,FALSE))</f>
        <v/>
      </c>
      <c r="D17" s="113" t="str">
        <f>IF($A17="","",VLOOKUP($A17,'Detail-Data Entry Form'!$A$12:$S$108,4,FALSE))</f>
        <v/>
      </c>
      <c r="E17" s="114" t="str">
        <f>IF($A17="","",VLOOKUP($A17,'Detail-Data Entry Form'!$A$12:$S$108,5,FALSE))</f>
        <v/>
      </c>
      <c r="F17" s="114" t="str">
        <f>IF($A17="","",VLOOKUP($A17,'Detail-Data Entry Form'!$A$12:$S$108,6,FALSE))</f>
        <v/>
      </c>
      <c r="G17" s="115" t="str">
        <f>IF($A17="","",VLOOKUP($A17,'Detail-Data Entry Form'!$A$12:$S$108,7,FALSE))</f>
        <v/>
      </c>
      <c r="H17" s="116" t="str">
        <f>IF($A17="","",VLOOKUP($A17,'Detail-Data Entry Form'!$A$12:$S$108,8,FALSE))</f>
        <v/>
      </c>
      <c r="I17" s="116" t="str">
        <f>IF($A17="","",VLOOKUP($A17,'Detail-Data Entry Form'!$A$12:$S$108,9,FALSE))</f>
        <v/>
      </c>
      <c r="J17" s="61" t="str">
        <f>IF($A17="","",VLOOKUP($A17,'Detail-Data Entry Form'!$A$12:$S$108,10,FALSE))</f>
        <v/>
      </c>
      <c r="K17" s="127" t="str">
        <f>IF($A17="","",VLOOKUP($A17,'Detail-Data Entry Form'!$A$12:$S$108,11,FALSE)/$J17)</f>
        <v/>
      </c>
      <c r="L17" s="127" t="str">
        <f>IF($A17="","",VLOOKUP($A17,'Detail-Data Entry Form'!$A$12:$S$108,12,FALSE)/$J17)</f>
        <v/>
      </c>
      <c r="M17" s="127" t="str">
        <f>IF($A17="","",VLOOKUP($A17,'Detail-Data Entry Form'!$A$12:$S$108,13,FALSE)/$J17)</f>
        <v/>
      </c>
      <c r="N17" s="127" t="str">
        <f>IF($A17="","",VLOOKUP($A17,'Detail-Data Entry Form'!$A$12:$S$108,14,FALSE)/$J17)</f>
        <v/>
      </c>
      <c r="O17" s="128" t="str">
        <f>IF($A17="","",VLOOKUP($A17,'Detail-Data Entry Form'!$A$12:$S$108,15,FALSE)/$J17)</f>
        <v/>
      </c>
      <c r="P17" s="127" t="str">
        <f>IF($A17="","",VLOOKUP($A17,'Detail-Data Entry Form'!$A$12:$S$108,16,FALSE)/$J17)</f>
        <v/>
      </c>
      <c r="Q17" s="129" t="str">
        <f>IF($A17="","",VLOOKUP($A17,'Detail-Data Entry Form'!$A$12:$S$108,17,FALSE))</f>
        <v/>
      </c>
      <c r="R17" s="128" t="str">
        <f>IF($A17="","",(VLOOKUP($A17,'Detail-Data Entry Form'!$A$12:$S$108,19,FALSE)-J17)/$J17)</f>
        <v/>
      </c>
    </row>
    <row r="18" spans="1:18" s="10" customFormat="1" hidden="1" x14ac:dyDescent="0.25">
      <c r="A18" s="60" t="str">
        <f>'Detail-Data Entry Form'!A18</f>
        <v/>
      </c>
      <c r="B18" s="113" t="str">
        <f>IF($A18="","",VLOOKUP($A18,'Detail-Data Entry Form'!$A$12:$S$108,2,FALSE))</f>
        <v/>
      </c>
      <c r="C18" s="113" t="str">
        <f>IF($A18="","",VLOOKUP($A18,'Detail-Data Entry Form'!$A$12:$S$108,3,FALSE))</f>
        <v/>
      </c>
      <c r="D18" s="113" t="str">
        <f>IF($A18="","",VLOOKUP($A18,'Detail-Data Entry Form'!$A$12:$S$108,4,FALSE))</f>
        <v/>
      </c>
      <c r="E18" s="114" t="str">
        <f>IF($A18="","",VLOOKUP($A18,'Detail-Data Entry Form'!$A$12:$S$108,5,FALSE))</f>
        <v/>
      </c>
      <c r="F18" s="114" t="str">
        <f>IF($A18="","",VLOOKUP($A18,'Detail-Data Entry Form'!$A$12:$S$108,6,FALSE))</f>
        <v/>
      </c>
      <c r="G18" s="115" t="str">
        <f>IF($A18="","",VLOOKUP($A18,'Detail-Data Entry Form'!$A$12:$S$108,7,FALSE))</f>
        <v/>
      </c>
      <c r="H18" s="116" t="str">
        <f>IF($A18="","",VLOOKUP($A18,'Detail-Data Entry Form'!$A$12:$S$108,8,FALSE))</f>
        <v/>
      </c>
      <c r="I18" s="116" t="str">
        <f>IF($A18="","",VLOOKUP($A18,'Detail-Data Entry Form'!$A$12:$S$108,9,FALSE))</f>
        <v/>
      </c>
      <c r="J18" s="61" t="str">
        <f>IF($A18="","",VLOOKUP($A18,'Detail-Data Entry Form'!$A$12:$S$108,10,FALSE))</f>
        <v/>
      </c>
      <c r="K18" s="127" t="str">
        <f>IF($A18="","",VLOOKUP($A18,'Detail-Data Entry Form'!$A$12:$S$108,11,FALSE)/$J18)</f>
        <v/>
      </c>
      <c r="L18" s="127" t="str">
        <f>IF($A18="","",VLOOKUP($A18,'Detail-Data Entry Form'!$A$12:$S$108,12,FALSE)/$J18)</f>
        <v/>
      </c>
      <c r="M18" s="127" t="str">
        <f>IF($A18="","",VLOOKUP($A18,'Detail-Data Entry Form'!$A$12:$S$108,13,FALSE)/$J18)</f>
        <v/>
      </c>
      <c r="N18" s="127" t="str">
        <f>IF($A18="","",VLOOKUP($A18,'Detail-Data Entry Form'!$A$12:$S$108,14,FALSE)/$J18)</f>
        <v/>
      </c>
      <c r="O18" s="128" t="str">
        <f>IF($A18="","",VLOOKUP($A18,'Detail-Data Entry Form'!$A$12:$S$108,15,FALSE)/$J18)</f>
        <v/>
      </c>
      <c r="P18" s="127" t="str">
        <f>IF($A18="","",VLOOKUP($A18,'Detail-Data Entry Form'!$A$12:$S$108,16,FALSE)/$J18)</f>
        <v/>
      </c>
      <c r="Q18" s="129" t="str">
        <f>IF($A18="","",VLOOKUP($A18,'Detail-Data Entry Form'!$A$12:$S$108,17,FALSE))</f>
        <v/>
      </c>
      <c r="R18" s="128" t="str">
        <f>IF($A18="","",(VLOOKUP($A18,'Detail-Data Entry Form'!$A$12:$S$108,19,FALSE)-J18)/$J18)</f>
        <v/>
      </c>
    </row>
    <row r="19" spans="1:18" s="10" customFormat="1" hidden="1" x14ac:dyDescent="0.25">
      <c r="A19" s="60" t="str">
        <f>'Detail-Data Entry Form'!A19</f>
        <v/>
      </c>
      <c r="B19" s="113" t="str">
        <f>IF($A19="","",VLOOKUP($A19,'Detail-Data Entry Form'!$A$12:$S$108,2,FALSE))</f>
        <v/>
      </c>
      <c r="C19" s="113" t="str">
        <f>IF($A19="","",VLOOKUP($A19,'Detail-Data Entry Form'!$A$12:$S$108,3,FALSE))</f>
        <v/>
      </c>
      <c r="D19" s="113" t="str">
        <f>IF($A19="","",VLOOKUP($A19,'Detail-Data Entry Form'!$A$12:$S$108,4,FALSE))</f>
        <v/>
      </c>
      <c r="E19" s="114" t="str">
        <f>IF($A19="","",VLOOKUP($A19,'Detail-Data Entry Form'!$A$12:$S$108,5,FALSE))</f>
        <v/>
      </c>
      <c r="F19" s="114" t="str">
        <f>IF($A19="","",VLOOKUP($A19,'Detail-Data Entry Form'!$A$12:$S$108,6,FALSE))</f>
        <v/>
      </c>
      <c r="G19" s="115" t="str">
        <f>IF($A19="","",VLOOKUP($A19,'Detail-Data Entry Form'!$A$12:$S$108,7,FALSE))</f>
        <v/>
      </c>
      <c r="H19" s="116" t="str">
        <f>IF($A19="","",VLOOKUP($A19,'Detail-Data Entry Form'!$A$12:$S$108,8,FALSE))</f>
        <v/>
      </c>
      <c r="I19" s="116" t="str">
        <f>IF($A19="","",VLOOKUP($A19,'Detail-Data Entry Form'!$A$12:$S$108,9,FALSE))</f>
        <v/>
      </c>
      <c r="J19" s="61" t="str">
        <f>IF($A19="","",VLOOKUP($A19,'Detail-Data Entry Form'!$A$12:$S$108,10,FALSE))</f>
        <v/>
      </c>
      <c r="K19" s="127" t="str">
        <f>IF($A19="","",VLOOKUP($A19,'Detail-Data Entry Form'!$A$12:$S$108,11,FALSE)/$J19)</f>
        <v/>
      </c>
      <c r="L19" s="127" t="str">
        <f>IF($A19="","",VLOOKUP($A19,'Detail-Data Entry Form'!$A$12:$S$108,12,FALSE)/$J19)</f>
        <v/>
      </c>
      <c r="M19" s="127" t="str">
        <f>IF($A19="","",VLOOKUP($A19,'Detail-Data Entry Form'!$A$12:$S$108,13,FALSE)/$J19)</f>
        <v/>
      </c>
      <c r="N19" s="127" t="str">
        <f>IF($A19="","",VLOOKUP($A19,'Detail-Data Entry Form'!$A$12:$S$108,14,FALSE)/$J19)</f>
        <v/>
      </c>
      <c r="O19" s="128" t="str">
        <f>IF($A19="","",VLOOKUP($A19,'Detail-Data Entry Form'!$A$12:$S$108,15,FALSE)/$J19)</f>
        <v/>
      </c>
      <c r="P19" s="127" t="str">
        <f>IF($A19="","",VLOOKUP($A19,'Detail-Data Entry Form'!$A$12:$S$108,16,FALSE)/$J19)</f>
        <v/>
      </c>
      <c r="Q19" s="129" t="str">
        <f>IF($A19="","",VLOOKUP($A19,'Detail-Data Entry Form'!$A$12:$S$108,17,FALSE))</f>
        <v/>
      </c>
      <c r="R19" s="128" t="str">
        <f>IF($A19="","",(VLOOKUP($A19,'Detail-Data Entry Form'!$A$12:$S$108,19,FALSE)-J19)/$J19)</f>
        <v/>
      </c>
    </row>
    <row r="20" spans="1:18" s="10" customFormat="1" hidden="1" x14ac:dyDescent="0.25">
      <c r="A20" s="60" t="str">
        <f>'Detail-Data Entry Form'!A20</f>
        <v/>
      </c>
      <c r="B20" s="113" t="str">
        <f>IF($A20="","",VLOOKUP($A20,'Detail-Data Entry Form'!$A$12:$S$108,2,FALSE))</f>
        <v/>
      </c>
      <c r="C20" s="113" t="str">
        <f>IF($A20="","",VLOOKUP($A20,'Detail-Data Entry Form'!$A$12:$S$108,3,FALSE))</f>
        <v/>
      </c>
      <c r="D20" s="113" t="str">
        <f>IF($A20="","",VLOOKUP($A20,'Detail-Data Entry Form'!$A$12:$S$108,4,FALSE))</f>
        <v/>
      </c>
      <c r="E20" s="114" t="str">
        <f>IF($A20="","",VLOOKUP($A20,'Detail-Data Entry Form'!$A$12:$S$108,5,FALSE))</f>
        <v/>
      </c>
      <c r="F20" s="114" t="str">
        <f>IF($A20="","",VLOOKUP($A20,'Detail-Data Entry Form'!$A$12:$S$108,6,FALSE))</f>
        <v/>
      </c>
      <c r="G20" s="115" t="str">
        <f>IF($A20="","",VLOOKUP($A20,'Detail-Data Entry Form'!$A$12:$S$108,7,FALSE))</f>
        <v/>
      </c>
      <c r="H20" s="116" t="str">
        <f>IF($A20="","",VLOOKUP($A20,'Detail-Data Entry Form'!$A$12:$S$108,8,FALSE))</f>
        <v/>
      </c>
      <c r="I20" s="116" t="str">
        <f>IF($A20="","",VLOOKUP($A20,'Detail-Data Entry Form'!$A$12:$S$108,9,FALSE))</f>
        <v/>
      </c>
      <c r="J20" s="61" t="str">
        <f>IF($A20="","",VLOOKUP($A20,'Detail-Data Entry Form'!$A$12:$S$108,10,FALSE))</f>
        <v/>
      </c>
      <c r="K20" s="127" t="str">
        <f>IF($A20="","",VLOOKUP($A20,'Detail-Data Entry Form'!$A$12:$S$108,11,FALSE)/$J20)</f>
        <v/>
      </c>
      <c r="L20" s="127" t="str">
        <f>IF($A20="","",VLOOKUP($A20,'Detail-Data Entry Form'!$A$12:$S$108,12,FALSE)/$J20)</f>
        <v/>
      </c>
      <c r="M20" s="127" t="str">
        <f>IF($A20="","",VLOOKUP($A20,'Detail-Data Entry Form'!$A$12:$S$108,13,FALSE)/$J20)</f>
        <v/>
      </c>
      <c r="N20" s="127" t="str">
        <f>IF($A20="","",VLOOKUP($A20,'Detail-Data Entry Form'!$A$12:$S$108,14,FALSE)/$J20)</f>
        <v/>
      </c>
      <c r="O20" s="128" t="str">
        <f>IF($A20="","",VLOOKUP($A20,'Detail-Data Entry Form'!$A$12:$S$108,15,FALSE)/$J20)</f>
        <v/>
      </c>
      <c r="P20" s="127" t="str">
        <f>IF($A20="","",VLOOKUP($A20,'Detail-Data Entry Form'!$A$12:$S$108,16,FALSE)/$J20)</f>
        <v/>
      </c>
      <c r="Q20" s="129" t="str">
        <f>IF($A20="","",VLOOKUP($A20,'Detail-Data Entry Form'!$A$12:$S$108,17,FALSE))</f>
        <v/>
      </c>
      <c r="R20" s="128" t="str">
        <f>IF($A20="","",(VLOOKUP($A20,'Detail-Data Entry Form'!$A$12:$S$108,19,FALSE)-J20)/$J20)</f>
        <v/>
      </c>
    </row>
    <row r="21" spans="1:18" s="10" customFormat="1" hidden="1" x14ac:dyDescent="0.25">
      <c r="A21" s="60" t="str">
        <f>'Detail-Data Entry Form'!A21</f>
        <v/>
      </c>
      <c r="B21" s="113" t="str">
        <f>IF($A21="","",VLOOKUP($A21,'Detail-Data Entry Form'!$A$12:$S$108,2,FALSE))</f>
        <v/>
      </c>
      <c r="C21" s="113" t="str">
        <f>IF($A21="","",VLOOKUP($A21,'Detail-Data Entry Form'!$A$12:$S$108,3,FALSE))</f>
        <v/>
      </c>
      <c r="D21" s="113" t="str">
        <f>IF($A21="","",VLOOKUP($A21,'Detail-Data Entry Form'!$A$12:$S$108,4,FALSE))</f>
        <v/>
      </c>
      <c r="E21" s="114" t="str">
        <f>IF($A21="","",VLOOKUP($A21,'Detail-Data Entry Form'!$A$12:$S$108,5,FALSE))</f>
        <v/>
      </c>
      <c r="F21" s="114" t="str">
        <f>IF($A21="","",VLOOKUP($A21,'Detail-Data Entry Form'!$A$12:$S$108,6,FALSE))</f>
        <v/>
      </c>
      <c r="G21" s="115" t="str">
        <f>IF($A21="","",VLOOKUP($A21,'Detail-Data Entry Form'!$A$12:$S$108,7,FALSE))</f>
        <v/>
      </c>
      <c r="H21" s="116" t="str">
        <f>IF($A21="","",VLOOKUP($A21,'Detail-Data Entry Form'!$A$12:$S$108,8,FALSE))</f>
        <v/>
      </c>
      <c r="I21" s="116" t="str">
        <f>IF($A21="","",VLOOKUP($A21,'Detail-Data Entry Form'!$A$12:$S$108,9,FALSE))</f>
        <v/>
      </c>
      <c r="J21" s="61" t="str">
        <f>IF($A21="","",VLOOKUP($A21,'Detail-Data Entry Form'!$A$12:$S$108,10,FALSE))</f>
        <v/>
      </c>
      <c r="K21" s="127" t="str">
        <f>IF($A21="","",VLOOKUP($A21,'Detail-Data Entry Form'!$A$12:$S$108,11,FALSE)/$J21)</f>
        <v/>
      </c>
      <c r="L21" s="127" t="str">
        <f>IF($A21="","",VLOOKUP($A21,'Detail-Data Entry Form'!$A$12:$S$108,12,FALSE)/$J21)</f>
        <v/>
      </c>
      <c r="M21" s="127" t="str">
        <f>IF($A21="","",VLOOKUP($A21,'Detail-Data Entry Form'!$A$12:$S$108,13,FALSE)/$J21)</f>
        <v/>
      </c>
      <c r="N21" s="127" t="str">
        <f>IF($A21="","",VLOOKUP($A21,'Detail-Data Entry Form'!$A$12:$S$108,14,FALSE)/$J21)</f>
        <v/>
      </c>
      <c r="O21" s="128" t="str">
        <f>IF($A21="","",VLOOKUP($A21,'Detail-Data Entry Form'!$A$12:$S$108,15,FALSE)/$J21)</f>
        <v/>
      </c>
      <c r="P21" s="127" t="str">
        <f>IF($A21="","",VLOOKUP($A21,'Detail-Data Entry Form'!$A$12:$S$108,16,FALSE)/$J21)</f>
        <v/>
      </c>
      <c r="Q21" s="129" t="str">
        <f>IF($A21="","",VLOOKUP($A21,'Detail-Data Entry Form'!$A$12:$S$108,17,FALSE))</f>
        <v/>
      </c>
      <c r="R21" s="128" t="str">
        <f>IF($A21="","",(VLOOKUP($A21,'Detail-Data Entry Form'!$A$12:$S$108,19,FALSE)-J21)/$J21)</f>
        <v/>
      </c>
    </row>
    <row r="22" spans="1:18" s="10" customFormat="1" hidden="1" x14ac:dyDescent="0.25">
      <c r="A22" s="60" t="str">
        <f>'Detail-Data Entry Form'!A22</f>
        <v/>
      </c>
      <c r="B22" s="113" t="str">
        <f>IF($A22="","",VLOOKUP($A22,'Detail-Data Entry Form'!$A$12:$S$108,2,FALSE))</f>
        <v/>
      </c>
      <c r="C22" s="113" t="str">
        <f>IF($A22="","",VLOOKUP($A22,'Detail-Data Entry Form'!$A$12:$S$108,3,FALSE))</f>
        <v/>
      </c>
      <c r="D22" s="113" t="str">
        <f>IF($A22="","",VLOOKUP($A22,'Detail-Data Entry Form'!$A$12:$S$108,4,FALSE))</f>
        <v/>
      </c>
      <c r="E22" s="114" t="str">
        <f>IF($A22="","",VLOOKUP($A22,'Detail-Data Entry Form'!$A$12:$S$108,5,FALSE))</f>
        <v/>
      </c>
      <c r="F22" s="114" t="str">
        <f>IF($A22="","",VLOOKUP($A22,'Detail-Data Entry Form'!$A$12:$S$108,6,FALSE))</f>
        <v/>
      </c>
      <c r="G22" s="115" t="str">
        <f>IF($A22="","",VLOOKUP($A22,'Detail-Data Entry Form'!$A$12:$S$108,7,FALSE))</f>
        <v/>
      </c>
      <c r="H22" s="116" t="str">
        <f>IF($A22="","",VLOOKUP($A22,'Detail-Data Entry Form'!$A$12:$S$108,8,FALSE))</f>
        <v/>
      </c>
      <c r="I22" s="116" t="str">
        <f>IF($A22="","",VLOOKUP($A22,'Detail-Data Entry Form'!$A$12:$S$108,9,FALSE))</f>
        <v/>
      </c>
      <c r="J22" s="61" t="str">
        <f>IF($A22="","",VLOOKUP($A22,'Detail-Data Entry Form'!$A$12:$S$108,10,FALSE))</f>
        <v/>
      </c>
      <c r="K22" s="127" t="str">
        <f>IF($A22="","",VLOOKUP($A22,'Detail-Data Entry Form'!$A$12:$S$108,11,FALSE)/$J22)</f>
        <v/>
      </c>
      <c r="L22" s="127" t="str">
        <f>IF($A22="","",VLOOKUP($A22,'Detail-Data Entry Form'!$A$12:$S$108,12,FALSE)/$J22)</f>
        <v/>
      </c>
      <c r="M22" s="127" t="str">
        <f>IF($A22="","",VLOOKUP($A22,'Detail-Data Entry Form'!$A$12:$S$108,13,FALSE)/$J22)</f>
        <v/>
      </c>
      <c r="N22" s="127" t="str">
        <f>IF($A22="","",VLOOKUP($A22,'Detail-Data Entry Form'!$A$12:$S$108,14,FALSE)/$J22)</f>
        <v/>
      </c>
      <c r="O22" s="128" t="str">
        <f>IF($A22="","",VLOOKUP($A22,'Detail-Data Entry Form'!$A$12:$S$108,15,FALSE)/$J22)</f>
        <v/>
      </c>
      <c r="P22" s="127" t="str">
        <f>IF($A22="","",VLOOKUP($A22,'Detail-Data Entry Form'!$A$12:$S$108,16,FALSE)/$J22)</f>
        <v/>
      </c>
      <c r="Q22" s="129" t="str">
        <f>IF($A22="","",VLOOKUP($A22,'Detail-Data Entry Form'!$A$12:$S$108,17,FALSE))</f>
        <v/>
      </c>
      <c r="R22" s="128" t="str">
        <f>IF($A22="","",(VLOOKUP($A22,'Detail-Data Entry Form'!$A$12:$S$108,19,FALSE)-J22)/$J22)</f>
        <v/>
      </c>
    </row>
    <row r="23" spans="1:18" s="10" customFormat="1" hidden="1" x14ac:dyDescent="0.25">
      <c r="A23" s="60" t="str">
        <f>'Detail-Data Entry Form'!A23</f>
        <v/>
      </c>
      <c r="B23" s="113" t="str">
        <f>IF($A23="","",VLOOKUP($A23,'Detail-Data Entry Form'!$A$12:$S$108,2,FALSE))</f>
        <v/>
      </c>
      <c r="C23" s="113" t="str">
        <f>IF($A23="","",VLOOKUP($A23,'Detail-Data Entry Form'!$A$12:$S$108,3,FALSE))</f>
        <v/>
      </c>
      <c r="D23" s="113" t="str">
        <f>IF($A23="","",VLOOKUP($A23,'Detail-Data Entry Form'!$A$12:$S$108,4,FALSE))</f>
        <v/>
      </c>
      <c r="E23" s="114" t="str">
        <f>IF($A23="","",VLOOKUP($A23,'Detail-Data Entry Form'!$A$12:$S$108,5,FALSE))</f>
        <v/>
      </c>
      <c r="F23" s="114" t="str">
        <f>IF($A23="","",VLOOKUP($A23,'Detail-Data Entry Form'!$A$12:$S$108,6,FALSE))</f>
        <v/>
      </c>
      <c r="G23" s="115" t="str">
        <f>IF($A23="","",VLOOKUP($A23,'Detail-Data Entry Form'!$A$12:$S$108,7,FALSE))</f>
        <v/>
      </c>
      <c r="H23" s="116" t="str">
        <f>IF($A23="","",VLOOKUP($A23,'Detail-Data Entry Form'!$A$12:$S$108,8,FALSE))</f>
        <v/>
      </c>
      <c r="I23" s="116" t="str">
        <f>IF($A23="","",VLOOKUP($A23,'Detail-Data Entry Form'!$A$12:$S$108,9,FALSE))</f>
        <v/>
      </c>
      <c r="J23" s="61" t="str">
        <f>IF($A23="","",VLOOKUP($A23,'Detail-Data Entry Form'!$A$12:$S$108,10,FALSE))</f>
        <v/>
      </c>
      <c r="K23" s="127" t="str">
        <f>IF($A23="","",VLOOKUP($A23,'Detail-Data Entry Form'!$A$12:$S$108,11,FALSE)/$J23)</f>
        <v/>
      </c>
      <c r="L23" s="127" t="str">
        <f>IF($A23="","",VLOOKUP($A23,'Detail-Data Entry Form'!$A$12:$S$108,12,FALSE)/$J23)</f>
        <v/>
      </c>
      <c r="M23" s="127" t="str">
        <f>IF($A23="","",VLOOKUP($A23,'Detail-Data Entry Form'!$A$12:$S$108,13,FALSE)/$J23)</f>
        <v/>
      </c>
      <c r="N23" s="127" t="str">
        <f>IF($A23="","",VLOOKUP($A23,'Detail-Data Entry Form'!$A$12:$S$108,14,FALSE)/$J23)</f>
        <v/>
      </c>
      <c r="O23" s="128" t="str">
        <f>IF($A23="","",VLOOKUP($A23,'Detail-Data Entry Form'!$A$12:$S$108,15,FALSE)/$J23)</f>
        <v/>
      </c>
      <c r="P23" s="127" t="str">
        <f>IF($A23="","",VLOOKUP($A23,'Detail-Data Entry Form'!$A$12:$S$108,16,FALSE)/$J23)</f>
        <v/>
      </c>
      <c r="Q23" s="129" t="str">
        <f>IF($A23="","",VLOOKUP($A23,'Detail-Data Entry Form'!$A$12:$S$108,17,FALSE))</f>
        <v/>
      </c>
      <c r="R23" s="128" t="str">
        <f>IF($A23="","",(VLOOKUP($A23,'Detail-Data Entry Form'!$A$12:$S$108,19,FALSE)-J23)/$J23)</f>
        <v/>
      </c>
    </row>
    <row r="24" spans="1:18" s="10" customFormat="1" hidden="1" x14ac:dyDescent="0.25">
      <c r="A24" s="60" t="str">
        <f>'Detail-Data Entry Form'!A24</f>
        <v/>
      </c>
      <c r="B24" s="113" t="str">
        <f>IF($A24="","",VLOOKUP($A24,'Detail-Data Entry Form'!$A$12:$S$108,2,FALSE))</f>
        <v/>
      </c>
      <c r="C24" s="113" t="str">
        <f>IF($A24="","",VLOOKUP($A24,'Detail-Data Entry Form'!$A$12:$S$108,3,FALSE))</f>
        <v/>
      </c>
      <c r="D24" s="113" t="str">
        <f>IF($A24="","",VLOOKUP($A24,'Detail-Data Entry Form'!$A$12:$S$108,4,FALSE))</f>
        <v/>
      </c>
      <c r="E24" s="114" t="str">
        <f>IF($A24="","",VLOOKUP($A24,'Detail-Data Entry Form'!$A$12:$S$108,5,FALSE))</f>
        <v/>
      </c>
      <c r="F24" s="114" t="str">
        <f>IF($A24="","",VLOOKUP($A24,'Detail-Data Entry Form'!$A$12:$S$108,6,FALSE))</f>
        <v/>
      </c>
      <c r="G24" s="115" t="str">
        <f>IF($A24="","",VLOOKUP($A24,'Detail-Data Entry Form'!$A$12:$S$108,7,FALSE))</f>
        <v/>
      </c>
      <c r="H24" s="116" t="str">
        <f>IF($A24="","",VLOOKUP($A24,'Detail-Data Entry Form'!$A$12:$S$108,8,FALSE))</f>
        <v/>
      </c>
      <c r="I24" s="116" t="str">
        <f>IF($A24="","",VLOOKUP($A24,'Detail-Data Entry Form'!$A$12:$S$108,9,FALSE))</f>
        <v/>
      </c>
      <c r="J24" s="61" t="str">
        <f>IF($A24="","",VLOOKUP($A24,'Detail-Data Entry Form'!$A$12:$S$108,10,FALSE))</f>
        <v/>
      </c>
      <c r="K24" s="127" t="str">
        <f>IF($A24="","",VLOOKUP($A24,'Detail-Data Entry Form'!$A$12:$S$108,11,FALSE)/$J24)</f>
        <v/>
      </c>
      <c r="L24" s="127" t="str">
        <f>IF($A24="","",VLOOKUP($A24,'Detail-Data Entry Form'!$A$12:$S$108,12,FALSE)/$J24)</f>
        <v/>
      </c>
      <c r="M24" s="127" t="str">
        <f>IF($A24="","",VLOOKUP($A24,'Detail-Data Entry Form'!$A$12:$S$108,13,FALSE)/$J24)</f>
        <v/>
      </c>
      <c r="N24" s="127" t="str">
        <f>IF($A24="","",VLOOKUP($A24,'Detail-Data Entry Form'!$A$12:$S$108,14,FALSE)/$J24)</f>
        <v/>
      </c>
      <c r="O24" s="128" t="str">
        <f>IF($A24="","",VLOOKUP($A24,'Detail-Data Entry Form'!$A$12:$S$108,15,FALSE)/$J24)</f>
        <v/>
      </c>
      <c r="P24" s="127" t="str">
        <f>IF($A24="","",VLOOKUP($A24,'Detail-Data Entry Form'!$A$12:$S$108,16,FALSE)/$J24)</f>
        <v/>
      </c>
      <c r="Q24" s="129" t="str">
        <f>IF($A24="","",VLOOKUP($A24,'Detail-Data Entry Form'!$A$12:$S$108,17,FALSE))</f>
        <v/>
      </c>
      <c r="R24" s="128" t="str">
        <f>IF($A24="","",(VLOOKUP($A24,'Detail-Data Entry Form'!$A$12:$S$108,19,FALSE)-J24)/$J24)</f>
        <v/>
      </c>
    </row>
    <row r="25" spans="1:18" s="10" customFormat="1" hidden="1" x14ac:dyDescent="0.25">
      <c r="A25" s="60" t="str">
        <f>'Detail-Data Entry Form'!A25</f>
        <v/>
      </c>
      <c r="B25" s="113" t="str">
        <f>IF($A25="","",VLOOKUP($A25,'Detail-Data Entry Form'!$A$12:$S$108,2,FALSE))</f>
        <v/>
      </c>
      <c r="C25" s="113" t="str">
        <f>IF($A25="","",VLOOKUP($A25,'Detail-Data Entry Form'!$A$12:$S$108,3,FALSE))</f>
        <v/>
      </c>
      <c r="D25" s="113" t="str">
        <f>IF($A25="","",VLOOKUP($A25,'Detail-Data Entry Form'!$A$12:$S$108,4,FALSE))</f>
        <v/>
      </c>
      <c r="E25" s="114" t="str">
        <f>IF($A25="","",VLOOKUP($A25,'Detail-Data Entry Form'!$A$12:$S$108,5,FALSE))</f>
        <v/>
      </c>
      <c r="F25" s="114" t="str">
        <f>IF($A25="","",VLOOKUP($A25,'Detail-Data Entry Form'!$A$12:$S$108,6,FALSE))</f>
        <v/>
      </c>
      <c r="G25" s="115" t="str">
        <f>IF($A25="","",VLOOKUP($A25,'Detail-Data Entry Form'!$A$12:$S$108,7,FALSE))</f>
        <v/>
      </c>
      <c r="H25" s="116" t="str">
        <f>IF($A25="","",VLOOKUP($A25,'Detail-Data Entry Form'!$A$12:$S$108,8,FALSE))</f>
        <v/>
      </c>
      <c r="I25" s="116" t="str">
        <f>IF($A25="","",VLOOKUP($A25,'Detail-Data Entry Form'!$A$12:$S$108,9,FALSE))</f>
        <v/>
      </c>
      <c r="J25" s="61" t="str">
        <f>IF($A25="","",VLOOKUP($A25,'Detail-Data Entry Form'!$A$12:$S$108,10,FALSE))</f>
        <v/>
      </c>
      <c r="K25" s="127" t="str">
        <f>IF($A25="","",VLOOKUP($A25,'Detail-Data Entry Form'!$A$12:$S$108,11,FALSE)/$J25)</f>
        <v/>
      </c>
      <c r="L25" s="127" t="str">
        <f>IF($A25="","",VLOOKUP($A25,'Detail-Data Entry Form'!$A$12:$S$108,12,FALSE)/$J25)</f>
        <v/>
      </c>
      <c r="M25" s="127" t="str">
        <f>IF($A25="","",VLOOKUP($A25,'Detail-Data Entry Form'!$A$12:$S$108,13,FALSE)/$J25)</f>
        <v/>
      </c>
      <c r="N25" s="127" t="str">
        <f>IF($A25="","",VLOOKUP($A25,'Detail-Data Entry Form'!$A$12:$S$108,14,FALSE)/$J25)</f>
        <v/>
      </c>
      <c r="O25" s="128" t="str">
        <f>IF($A25="","",VLOOKUP($A25,'Detail-Data Entry Form'!$A$12:$S$108,15,FALSE)/$J25)</f>
        <v/>
      </c>
      <c r="P25" s="127" t="str">
        <f>IF($A25="","",VLOOKUP($A25,'Detail-Data Entry Form'!$A$12:$S$108,16,FALSE)/$J25)</f>
        <v/>
      </c>
      <c r="Q25" s="129" t="str">
        <f>IF($A25="","",VLOOKUP($A25,'Detail-Data Entry Form'!$A$12:$S$108,17,FALSE))</f>
        <v/>
      </c>
      <c r="R25" s="128" t="str">
        <f>IF($A25="","",(VLOOKUP($A25,'Detail-Data Entry Form'!$A$12:$S$108,19,FALSE)-J25)/$J25)</f>
        <v/>
      </c>
    </row>
    <row r="26" spans="1:18" s="10" customFormat="1" hidden="1" x14ac:dyDescent="0.25">
      <c r="A26" s="60" t="str">
        <f>'Detail-Data Entry Form'!A26</f>
        <v/>
      </c>
      <c r="B26" s="113" t="str">
        <f>IF($A26="","",VLOOKUP($A26,'Detail-Data Entry Form'!$A$12:$S$108,2,FALSE))</f>
        <v/>
      </c>
      <c r="C26" s="113" t="str">
        <f>IF($A26="","",VLOOKUP($A26,'Detail-Data Entry Form'!$A$12:$S$108,3,FALSE))</f>
        <v/>
      </c>
      <c r="D26" s="113" t="str">
        <f>IF($A26="","",VLOOKUP($A26,'Detail-Data Entry Form'!$A$12:$S$108,4,FALSE))</f>
        <v/>
      </c>
      <c r="E26" s="114" t="str">
        <f>IF($A26="","",VLOOKUP($A26,'Detail-Data Entry Form'!$A$12:$S$108,5,FALSE))</f>
        <v/>
      </c>
      <c r="F26" s="114" t="str">
        <f>IF($A26="","",VLOOKUP($A26,'Detail-Data Entry Form'!$A$12:$S$108,6,FALSE))</f>
        <v/>
      </c>
      <c r="G26" s="115" t="str">
        <f>IF($A26="","",VLOOKUP($A26,'Detail-Data Entry Form'!$A$12:$S$108,7,FALSE))</f>
        <v/>
      </c>
      <c r="H26" s="116" t="str">
        <f>IF($A26="","",VLOOKUP($A26,'Detail-Data Entry Form'!$A$12:$S$108,8,FALSE))</f>
        <v/>
      </c>
      <c r="I26" s="116" t="str">
        <f>IF($A26="","",VLOOKUP($A26,'Detail-Data Entry Form'!$A$12:$S$108,9,FALSE))</f>
        <v/>
      </c>
      <c r="J26" s="61" t="str">
        <f>IF($A26="","",VLOOKUP($A26,'Detail-Data Entry Form'!$A$12:$S$108,10,FALSE))</f>
        <v/>
      </c>
      <c r="K26" s="127" t="str">
        <f>IF($A26="","",VLOOKUP($A26,'Detail-Data Entry Form'!$A$12:$S$108,11,FALSE)/$J26)</f>
        <v/>
      </c>
      <c r="L26" s="127" t="str">
        <f>IF($A26="","",VLOOKUP($A26,'Detail-Data Entry Form'!$A$12:$S$108,12,FALSE)/$J26)</f>
        <v/>
      </c>
      <c r="M26" s="127" t="str">
        <f>IF($A26="","",VLOOKUP($A26,'Detail-Data Entry Form'!$A$12:$S$108,13,FALSE)/$J26)</f>
        <v/>
      </c>
      <c r="N26" s="127" t="str">
        <f>IF($A26="","",VLOOKUP($A26,'Detail-Data Entry Form'!$A$12:$S$108,14,FALSE)/$J26)</f>
        <v/>
      </c>
      <c r="O26" s="128" t="str">
        <f>IF($A26="","",VLOOKUP($A26,'Detail-Data Entry Form'!$A$12:$S$108,15,FALSE)/$J26)</f>
        <v/>
      </c>
      <c r="P26" s="127" t="str">
        <f>IF($A26="","",VLOOKUP($A26,'Detail-Data Entry Form'!$A$12:$S$108,16,FALSE)/$J26)</f>
        <v/>
      </c>
      <c r="Q26" s="129" t="str">
        <f>IF($A26="","",VLOOKUP($A26,'Detail-Data Entry Form'!$A$12:$S$108,17,FALSE))</f>
        <v/>
      </c>
      <c r="R26" s="128" t="str">
        <f>IF($A26="","",(VLOOKUP($A26,'Detail-Data Entry Form'!$A$12:$S$108,19,FALSE)-J26)/$J26)</f>
        <v/>
      </c>
    </row>
    <row r="27" spans="1:18" s="10" customFormat="1" hidden="1" x14ac:dyDescent="0.25">
      <c r="A27" s="60" t="str">
        <f>'Detail-Data Entry Form'!A27</f>
        <v/>
      </c>
      <c r="B27" s="113" t="str">
        <f>IF($A27="","",VLOOKUP($A27,'Detail-Data Entry Form'!$A$12:$S$108,2,FALSE))</f>
        <v/>
      </c>
      <c r="C27" s="113" t="str">
        <f>IF($A27="","",VLOOKUP($A27,'Detail-Data Entry Form'!$A$12:$S$108,3,FALSE))</f>
        <v/>
      </c>
      <c r="D27" s="113" t="str">
        <f>IF($A27="","",VLOOKUP($A27,'Detail-Data Entry Form'!$A$12:$S$108,4,FALSE))</f>
        <v/>
      </c>
      <c r="E27" s="114" t="str">
        <f>IF($A27="","",VLOOKUP($A27,'Detail-Data Entry Form'!$A$12:$S$108,5,FALSE))</f>
        <v/>
      </c>
      <c r="F27" s="114" t="str">
        <f>IF($A27="","",VLOOKUP($A27,'Detail-Data Entry Form'!$A$12:$S$108,6,FALSE))</f>
        <v/>
      </c>
      <c r="G27" s="115" t="str">
        <f>IF($A27="","",VLOOKUP($A27,'Detail-Data Entry Form'!$A$12:$S$108,7,FALSE))</f>
        <v/>
      </c>
      <c r="H27" s="116" t="str">
        <f>IF($A27="","",VLOOKUP($A27,'Detail-Data Entry Form'!$A$12:$S$108,8,FALSE))</f>
        <v/>
      </c>
      <c r="I27" s="116" t="str">
        <f>IF($A27="","",VLOOKUP($A27,'Detail-Data Entry Form'!$A$12:$S$108,9,FALSE))</f>
        <v/>
      </c>
      <c r="J27" s="61" t="str">
        <f>IF($A27="","",VLOOKUP($A27,'Detail-Data Entry Form'!$A$12:$S$108,10,FALSE))</f>
        <v/>
      </c>
      <c r="K27" s="127" t="str">
        <f>IF($A27="","",VLOOKUP($A27,'Detail-Data Entry Form'!$A$12:$S$108,11,FALSE)/$J27)</f>
        <v/>
      </c>
      <c r="L27" s="127" t="str">
        <f>IF($A27="","",VLOOKUP($A27,'Detail-Data Entry Form'!$A$12:$S$108,12,FALSE)/$J27)</f>
        <v/>
      </c>
      <c r="M27" s="127" t="str">
        <f>IF($A27="","",VLOOKUP($A27,'Detail-Data Entry Form'!$A$12:$S$108,13,FALSE)/$J27)</f>
        <v/>
      </c>
      <c r="N27" s="127" t="str">
        <f>IF($A27="","",VLOOKUP($A27,'Detail-Data Entry Form'!$A$12:$S$108,14,FALSE)/$J27)</f>
        <v/>
      </c>
      <c r="O27" s="128" t="str">
        <f>IF($A27="","",VLOOKUP($A27,'Detail-Data Entry Form'!$A$12:$S$108,15,FALSE)/$J27)</f>
        <v/>
      </c>
      <c r="P27" s="127" t="str">
        <f>IF($A27="","",VLOOKUP($A27,'Detail-Data Entry Form'!$A$12:$S$108,16,FALSE)/$J27)</f>
        <v/>
      </c>
      <c r="Q27" s="129" t="str">
        <f>IF($A27="","",VLOOKUP($A27,'Detail-Data Entry Form'!$A$12:$S$108,17,FALSE))</f>
        <v/>
      </c>
      <c r="R27" s="128" t="str">
        <f>IF($A27="","",(VLOOKUP($A27,'Detail-Data Entry Form'!$A$12:$S$108,19,FALSE)-J27)/$J27)</f>
        <v/>
      </c>
    </row>
    <row r="28" spans="1:18" s="10" customFormat="1" hidden="1" x14ac:dyDescent="0.25">
      <c r="A28" s="60" t="str">
        <f>'Detail-Data Entry Form'!A28</f>
        <v/>
      </c>
      <c r="B28" s="113" t="str">
        <f>IF($A28="","",VLOOKUP($A28,'Detail-Data Entry Form'!$A$12:$S$108,2,FALSE))</f>
        <v/>
      </c>
      <c r="C28" s="113" t="str">
        <f>IF($A28="","",VLOOKUP($A28,'Detail-Data Entry Form'!$A$12:$S$108,3,FALSE))</f>
        <v/>
      </c>
      <c r="D28" s="113" t="str">
        <f>IF($A28="","",VLOOKUP($A28,'Detail-Data Entry Form'!$A$12:$S$108,4,FALSE))</f>
        <v/>
      </c>
      <c r="E28" s="114" t="str">
        <f>IF($A28="","",VLOOKUP($A28,'Detail-Data Entry Form'!$A$12:$S$108,5,FALSE))</f>
        <v/>
      </c>
      <c r="F28" s="114" t="str">
        <f>IF($A28="","",VLOOKUP($A28,'Detail-Data Entry Form'!$A$12:$S$108,6,FALSE))</f>
        <v/>
      </c>
      <c r="G28" s="115" t="str">
        <f>IF($A28="","",VLOOKUP($A28,'Detail-Data Entry Form'!$A$12:$S$108,7,FALSE))</f>
        <v/>
      </c>
      <c r="H28" s="116" t="str">
        <f>IF($A28="","",VLOOKUP($A28,'Detail-Data Entry Form'!$A$12:$S$108,8,FALSE))</f>
        <v/>
      </c>
      <c r="I28" s="116" t="str">
        <f>IF($A28="","",VLOOKUP($A28,'Detail-Data Entry Form'!$A$12:$S$108,9,FALSE))</f>
        <v/>
      </c>
      <c r="J28" s="61" t="str">
        <f>IF($A28="","",VLOOKUP($A28,'Detail-Data Entry Form'!$A$12:$S$108,10,FALSE))</f>
        <v/>
      </c>
      <c r="K28" s="127" t="str">
        <f>IF($A28="","",VLOOKUP($A28,'Detail-Data Entry Form'!$A$12:$S$108,11,FALSE)/$J28)</f>
        <v/>
      </c>
      <c r="L28" s="127" t="str">
        <f>IF($A28="","",VLOOKUP($A28,'Detail-Data Entry Form'!$A$12:$S$108,12,FALSE)/$J28)</f>
        <v/>
      </c>
      <c r="M28" s="127" t="str">
        <f>IF($A28="","",VLOOKUP($A28,'Detail-Data Entry Form'!$A$12:$S$108,13,FALSE)/$J28)</f>
        <v/>
      </c>
      <c r="N28" s="127" t="str">
        <f>IF($A28="","",VLOOKUP($A28,'Detail-Data Entry Form'!$A$12:$S$108,14,FALSE)/$J28)</f>
        <v/>
      </c>
      <c r="O28" s="128" t="str">
        <f>IF($A28="","",VLOOKUP($A28,'Detail-Data Entry Form'!$A$12:$S$108,15,FALSE)/$J28)</f>
        <v/>
      </c>
      <c r="P28" s="127" t="str">
        <f>IF($A28="","",VLOOKUP($A28,'Detail-Data Entry Form'!$A$12:$S$108,16,FALSE)/$J28)</f>
        <v/>
      </c>
      <c r="Q28" s="129" t="str">
        <f>IF($A28="","",VLOOKUP($A28,'Detail-Data Entry Form'!$A$12:$S$108,17,FALSE))</f>
        <v/>
      </c>
      <c r="R28" s="128" t="str">
        <f>IF($A28="","",(VLOOKUP($A28,'Detail-Data Entry Form'!$A$12:$S$108,19,FALSE)-J28)/$J28)</f>
        <v/>
      </c>
    </row>
    <row r="29" spans="1:18" s="10" customFormat="1" hidden="1" x14ac:dyDescent="0.25">
      <c r="A29" s="60" t="str">
        <f>'Detail-Data Entry Form'!A29</f>
        <v/>
      </c>
      <c r="B29" s="113" t="str">
        <f>IF($A29="","",VLOOKUP($A29,'Detail-Data Entry Form'!$A$12:$S$108,2,FALSE))</f>
        <v/>
      </c>
      <c r="C29" s="113" t="str">
        <f>IF($A29="","",VLOOKUP($A29,'Detail-Data Entry Form'!$A$12:$S$108,3,FALSE))</f>
        <v/>
      </c>
      <c r="D29" s="113" t="str">
        <f>IF($A29="","",VLOOKUP($A29,'Detail-Data Entry Form'!$A$12:$S$108,4,FALSE))</f>
        <v/>
      </c>
      <c r="E29" s="114" t="str">
        <f>IF($A29="","",VLOOKUP($A29,'Detail-Data Entry Form'!$A$12:$S$108,5,FALSE))</f>
        <v/>
      </c>
      <c r="F29" s="114" t="str">
        <f>IF($A29="","",VLOOKUP($A29,'Detail-Data Entry Form'!$A$12:$S$108,6,FALSE))</f>
        <v/>
      </c>
      <c r="G29" s="115" t="str">
        <f>IF($A29="","",VLOOKUP($A29,'Detail-Data Entry Form'!$A$12:$S$108,7,FALSE))</f>
        <v/>
      </c>
      <c r="H29" s="116" t="str">
        <f>IF($A29="","",VLOOKUP($A29,'Detail-Data Entry Form'!$A$12:$S$108,8,FALSE))</f>
        <v/>
      </c>
      <c r="I29" s="116" t="str">
        <f>IF($A29="","",VLOOKUP($A29,'Detail-Data Entry Form'!$A$12:$S$108,9,FALSE))</f>
        <v/>
      </c>
      <c r="J29" s="61" t="str">
        <f>IF($A29="","",VLOOKUP($A29,'Detail-Data Entry Form'!$A$12:$S$108,10,FALSE))</f>
        <v/>
      </c>
      <c r="K29" s="127" t="str">
        <f>IF($A29="","",VLOOKUP($A29,'Detail-Data Entry Form'!$A$12:$S$108,11,FALSE)/$J29)</f>
        <v/>
      </c>
      <c r="L29" s="127" t="str">
        <f>IF($A29="","",VLOOKUP($A29,'Detail-Data Entry Form'!$A$12:$S$108,12,FALSE)/$J29)</f>
        <v/>
      </c>
      <c r="M29" s="127" t="str">
        <f>IF($A29="","",VLOOKUP($A29,'Detail-Data Entry Form'!$A$12:$S$108,13,FALSE)/$J29)</f>
        <v/>
      </c>
      <c r="N29" s="127" t="str">
        <f>IF($A29="","",VLOOKUP($A29,'Detail-Data Entry Form'!$A$12:$S$108,14,FALSE)/$J29)</f>
        <v/>
      </c>
      <c r="O29" s="128" t="str">
        <f>IF($A29="","",VLOOKUP($A29,'Detail-Data Entry Form'!$A$12:$S$108,15,FALSE)/$J29)</f>
        <v/>
      </c>
      <c r="P29" s="127" t="str">
        <f>IF($A29="","",VLOOKUP($A29,'Detail-Data Entry Form'!$A$12:$S$108,16,FALSE)/$J29)</f>
        <v/>
      </c>
      <c r="Q29" s="129" t="str">
        <f>IF($A29="","",VLOOKUP($A29,'Detail-Data Entry Form'!$A$12:$S$108,17,FALSE))</f>
        <v/>
      </c>
      <c r="R29" s="128" t="str">
        <f>IF($A29="","",(VLOOKUP($A29,'Detail-Data Entry Form'!$A$12:$S$108,19,FALSE)-J29)/$J29)</f>
        <v/>
      </c>
    </row>
    <row r="30" spans="1:18" s="10" customFormat="1" hidden="1" x14ac:dyDescent="0.25">
      <c r="A30" s="60" t="str">
        <f>'Detail-Data Entry Form'!A30</f>
        <v/>
      </c>
      <c r="B30" s="113" t="str">
        <f>IF($A30="","",VLOOKUP($A30,'Detail-Data Entry Form'!$A$12:$S$108,2,FALSE))</f>
        <v/>
      </c>
      <c r="C30" s="113" t="str">
        <f>IF($A30="","",VLOOKUP($A30,'Detail-Data Entry Form'!$A$12:$S$108,3,FALSE))</f>
        <v/>
      </c>
      <c r="D30" s="113" t="str">
        <f>IF($A30="","",VLOOKUP($A30,'Detail-Data Entry Form'!$A$12:$S$108,4,FALSE))</f>
        <v/>
      </c>
      <c r="E30" s="114" t="str">
        <f>IF($A30="","",VLOOKUP($A30,'Detail-Data Entry Form'!$A$12:$S$108,5,FALSE))</f>
        <v/>
      </c>
      <c r="F30" s="114" t="str">
        <f>IF($A30="","",VLOOKUP($A30,'Detail-Data Entry Form'!$A$12:$S$108,6,FALSE))</f>
        <v/>
      </c>
      <c r="G30" s="115" t="str">
        <f>IF($A30="","",VLOOKUP($A30,'Detail-Data Entry Form'!$A$12:$S$108,7,FALSE))</f>
        <v/>
      </c>
      <c r="H30" s="116" t="str">
        <f>IF($A30="","",VLOOKUP($A30,'Detail-Data Entry Form'!$A$12:$S$108,8,FALSE))</f>
        <v/>
      </c>
      <c r="I30" s="116" t="str">
        <f>IF($A30="","",VLOOKUP($A30,'Detail-Data Entry Form'!$A$12:$S$108,9,FALSE))</f>
        <v/>
      </c>
      <c r="J30" s="61" t="str">
        <f>IF($A30="","",VLOOKUP($A30,'Detail-Data Entry Form'!$A$12:$S$108,10,FALSE))</f>
        <v/>
      </c>
      <c r="K30" s="127" t="str">
        <f>IF($A30="","",VLOOKUP($A30,'Detail-Data Entry Form'!$A$12:$S$108,11,FALSE)/$J30)</f>
        <v/>
      </c>
      <c r="L30" s="127" t="str">
        <f>IF($A30="","",VLOOKUP($A30,'Detail-Data Entry Form'!$A$12:$S$108,12,FALSE)/$J30)</f>
        <v/>
      </c>
      <c r="M30" s="127" t="str">
        <f>IF($A30="","",VLOOKUP($A30,'Detail-Data Entry Form'!$A$12:$S$108,13,FALSE)/$J30)</f>
        <v/>
      </c>
      <c r="N30" s="127" t="str">
        <f>IF($A30="","",VLOOKUP($A30,'Detail-Data Entry Form'!$A$12:$S$108,14,FALSE)/$J30)</f>
        <v/>
      </c>
      <c r="O30" s="128" t="str">
        <f>IF($A30="","",VLOOKUP($A30,'Detail-Data Entry Form'!$A$12:$S$108,15,FALSE)/$J30)</f>
        <v/>
      </c>
      <c r="P30" s="127" t="str">
        <f>IF($A30="","",VLOOKUP($A30,'Detail-Data Entry Form'!$A$12:$S$108,16,FALSE)/$J30)</f>
        <v/>
      </c>
      <c r="Q30" s="129" t="str">
        <f>IF($A30="","",VLOOKUP($A30,'Detail-Data Entry Form'!$A$12:$S$108,17,FALSE))</f>
        <v/>
      </c>
      <c r="R30" s="128" t="str">
        <f>IF($A30="","",(VLOOKUP($A30,'Detail-Data Entry Form'!$A$12:$S$108,19,FALSE)-J30)/$J30)</f>
        <v/>
      </c>
    </row>
    <row r="31" spans="1:18" s="10" customFormat="1" hidden="1" x14ac:dyDescent="0.25">
      <c r="A31" s="60" t="str">
        <f>'Detail-Data Entry Form'!A31</f>
        <v/>
      </c>
      <c r="B31" s="113" t="str">
        <f>IF($A31="","",VLOOKUP($A31,'Detail-Data Entry Form'!$A$12:$S$108,2,FALSE))</f>
        <v/>
      </c>
      <c r="C31" s="113" t="str">
        <f>IF($A31="","",VLOOKUP($A31,'Detail-Data Entry Form'!$A$12:$S$108,3,FALSE))</f>
        <v/>
      </c>
      <c r="D31" s="113" t="str">
        <f>IF($A31="","",VLOOKUP($A31,'Detail-Data Entry Form'!$A$12:$S$108,4,FALSE))</f>
        <v/>
      </c>
      <c r="E31" s="114" t="str">
        <f>IF($A31="","",VLOOKUP($A31,'Detail-Data Entry Form'!$A$12:$S$108,5,FALSE))</f>
        <v/>
      </c>
      <c r="F31" s="114" t="str">
        <f>IF($A31="","",VLOOKUP($A31,'Detail-Data Entry Form'!$A$12:$S$108,6,FALSE))</f>
        <v/>
      </c>
      <c r="G31" s="115" t="str">
        <f>IF($A31="","",VLOOKUP($A31,'Detail-Data Entry Form'!$A$12:$S$108,7,FALSE))</f>
        <v/>
      </c>
      <c r="H31" s="116" t="str">
        <f>IF($A31="","",VLOOKUP($A31,'Detail-Data Entry Form'!$A$12:$S$108,8,FALSE))</f>
        <v/>
      </c>
      <c r="I31" s="116" t="str">
        <f>IF($A31="","",VLOOKUP($A31,'Detail-Data Entry Form'!$A$12:$S$108,9,FALSE))</f>
        <v/>
      </c>
      <c r="J31" s="61" t="str">
        <f>IF($A31="","",VLOOKUP($A31,'Detail-Data Entry Form'!$A$12:$S$108,10,FALSE))</f>
        <v/>
      </c>
      <c r="K31" s="127" t="str">
        <f>IF($A31="","",VLOOKUP($A31,'Detail-Data Entry Form'!$A$12:$S$108,11,FALSE)/$J31)</f>
        <v/>
      </c>
      <c r="L31" s="127" t="str">
        <f>IF($A31="","",VLOOKUP($A31,'Detail-Data Entry Form'!$A$12:$S$108,12,FALSE)/$J31)</f>
        <v/>
      </c>
      <c r="M31" s="127" t="str">
        <f>IF($A31="","",VLOOKUP($A31,'Detail-Data Entry Form'!$A$12:$S$108,13,FALSE)/$J31)</f>
        <v/>
      </c>
      <c r="N31" s="127" t="str">
        <f>IF($A31="","",VLOOKUP($A31,'Detail-Data Entry Form'!$A$12:$S$108,14,FALSE)/$J31)</f>
        <v/>
      </c>
      <c r="O31" s="128" t="str">
        <f>IF($A31="","",VLOOKUP($A31,'Detail-Data Entry Form'!$A$12:$S$108,15,FALSE)/$J31)</f>
        <v/>
      </c>
      <c r="P31" s="127" t="str">
        <f>IF($A31="","",VLOOKUP($A31,'Detail-Data Entry Form'!$A$12:$S$108,16,FALSE)/$J31)</f>
        <v/>
      </c>
      <c r="Q31" s="129" t="str">
        <f>IF($A31="","",VLOOKUP($A31,'Detail-Data Entry Form'!$A$12:$S$108,17,FALSE))</f>
        <v/>
      </c>
      <c r="R31" s="128" t="str">
        <f>IF($A31="","",(VLOOKUP($A31,'Detail-Data Entry Form'!$A$12:$S$108,19,FALSE)-J31)/$J31)</f>
        <v/>
      </c>
    </row>
    <row r="32" spans="1:18" s="10" customFormat="1" hidden="1" x14ac:dyDescent="0.25">
      <c r="A32" s="60" t="str">
        <f>'Detail-Data Entry Form'!A32</f>
        <v/>
      </c>
      <c r="B32" s="113" t="str">
        <f>IF($A32="","",VLOOKUP($A32,'Detail-Data Entry Form'!$A$12:$S$108,2,FALSE))</f>
        <v/>
      </c>
      <c r="C32" s="113" t="str">
        <f>IF($A32="","",VLOOKUP($A32,'Detail-Data Entry Form'!$A$12:$S$108,3,FALSE))</f>
        <v/>
      </c>
      <c r="D32" s="113" t="str">
        <f>IF($A32="","",VLOOKUP($A32,'Detail-Data Entry Form'!$A$12:$S$108,4,FALSE))</f>
        <v/>
      </c>
      <c r="E32" s="114" t="str">
        <f>IF($A32="","",VLOOKUP($A32,'Detail-Data Entry Form'!$A$12:$S$108,5,FALSE))</f>
        <v/>
      </c>
      <c r="F32" s="114" t="str">
        <f>IF($A32="","",VLOOKUP($A32,'Detail-Data Entry Form'!$A$12:$S$108,6,FALSE))</f>
        <v/>
      </c>
      <c r="G32" s="115" t="str">
        <f>IF($A32="","",VLOOKUP($A32,'Detail-Data Entry Form'!$A$12:$S$108,7,FALSE))</f>
        <v/>
      </c>
      <c r="H32" s="116" t="str">
        <f>IF($A32="","",VLOOKUP($A32,'Detail-Data Entry Form'!$A$12:$S$108,8,FALSE))</f>
        <v/>
      </c>
      <c r="I32" s="116" t="str">
        <f>IF($A32="","",VLOOKUP($A32,'Detail-Data Entry Form'!$A$12:$S$108,9,FALSE))</f>
        <v/>
      </c>
      <c r="J32" s="61" t="str">
        <f>IF($A32="","",VLOOKUP($A32,'Detail-Data Entry Form'!$A$12:$S$108,10,FALSE))</f>
        <v/>
      </c>
      <c r="K32" s="127" t="str">
        <f>IF($A32="","",VLOOKUP($A32,'Detail-Data Entry Form'!$A$12:$S$108,11,FALSE)/$J32)</f>
        <v/>
      </c>
      <c r="L32" s="127" t="str">
        <f>IF($A32="","",VLOOKUP($A32,'Detail-Data Entry Form'!$A$12:$S$108,12,FALSE)/$J32)</f>
        <v/>
      </c>
      <c r="M32" s="127" t="str">
        <f>IF($A32="","",VLOOKUP($A32,'Detail-Data Entry Form'!$A$12:$S$108,13,FALSE)/$J32)</f>
        <v/>
      </c>
      <c r="N32" s="127" t="str">
        <f>IF($A32="","",VLOOKUP($A32,'Detail-Data Entry Form'!$A$12:$S$108,14,FALSE)/$J32)</f>
        <v/>
      </c>
      <c r="O32" s="128" t="str">
        <f>IF($A32="","",VLOOKUP($A32,'Detail-Data Entry Form'!$A$12:$S$108,15,FALSE)/$J32)</f>
        <v/>
      </c>
      <c r="P32" s="127" t="str">
        <f>IF($A32="","",VLOOKUP($A32,'Detail-Data Entry Form'!$A$12:$S$108,16,FALSE)/$J32)</f>
        <v/>
      </c>
      <c r="Q32" s="129" t="str">
        <f>IF($A32="","",VLOOKUP($A32,'Detail-Data Entry Form'!$A$12:$S$108,17,FALSE))</f>
        <v/>
      </c>
      <c r="R32" s="128" t="str">
        <f>IF($A32="","",(VLOOKUP($A32,'Detail-Data Entry Form'!$A$12:$S$108,19,FALSE)-J32)/$J32)</f>
        <v/>
      </c>
    </row>
    <row r="33" spans="1:18" s="10" customFormat="1" hidden="1" x14ac:dyDescent="0.25">
      <c r="A33" s="60" t="str">
        <f>'Detail-Data Entry Form'!A33</f>
        <v/>
      </c>
      <c r="B33" s="113" t="str">
        <f>IF($A33="","",VLOOKUP($A33,'Detail-Data Entry Form'!$A$12:$S$108,2,FALSE))</f>
        <v/>
      </c>
      <c r="C33" s="113" t="str">
        <f>IF($A33="","",VLOOKUP($A33,'Detail-Data Entry Form'!$A$12:$S$108,3,FALSE))</f>
        <v/>
      </c>
      <c r="D33" s="113" t="str">
        <f>IF($A33="","",VLOOKUP($A33,'Detail-Data Entry Form'!$A$12:$S$108,4,FALSE))</f>
        <v/>
      </c>
      <c r="E33" s="114" t="str">
        <f>IF($A33="","",VLOOKUP($A33,'Detail-Data Entry Form'!$A$12:$S$108,5,FALSE))</f>
        <v/>
      </c>
      <c r="F33" s="114" t="str">
        <f>IF($A33="","",VLOOKUP($A33,'Detail-Data Entry Form'!$A$12:$S$108,6,FALSE))</f>
        <v/>
      </c>
      <c r="G33" s="115" t="str">
        <f>IF($A33="","",VLOOKUP($A33,'Detail-Data Entry Form'!$A$12:$S$108,7,FALSE))</f>
        <v/>
      </c>
      <c r="H33" s="116" t="str">
        <f>IF($A33="","",VLOOKUP($A33,'Detail-Data Entry Form'!$A$12:$S$108,8,FALSE))</f>
        <v/>
      </c>
      <c r="I33" s="116" t="str">
        <f>IF($A33="","",VLOOKUP($A33,'Detail-Data Entry Form'!$A$12:$S$108,9,FALSE))</f>
        <v/>
      </c>
      <c r="J33" s="61" t="str">
        <f>IF($A33="","",VLOOKUP($A33,'Detail-Data Entry Form'!$A$12:$S$108,10,FALSE))</f>
        <v/>
      </c>
      <c r="K33" s="127" t="str">
        <f>IF($A33="","",VLOOKUP($A33,'Detail-Data Entry Form'!$A$12:$S$108,11,FALSE)/$J33)</f>
        <v/>
      </c>
      <c r="L33" s="127" t="str">
        <f>IF($A33="","",VLOOKUP($A33,'Detail-Data Entry Form'!$A$12:$S$108,12,FALSE)/$J33)</f>
        <v/>
      </c>
      <c r="M33" s="127" t="str">
        <f>IF($A33="","",VLOOKUP($A33,'Detail-Data Entry Form'!$A$12:$S$108,13,FALSE)/$J33)</f>
        <v/>
      </c>
      <c r="N33" s="127" t="str">
        <f>IF($A33="","",VLOOKUP($A33,'Detail-Data Entry Form'!$A$12:$S$108,14,FALSE)/$J33)</f>
        <v/>
      </c>
      <c r="O33" s="128" t="str">
        <f>IF($A33="","",VLOOKUP($A33,'Detail-Data Entry Form'!$A$12:$S$108,15,FALSE)/$J33)</f>
        <v/>
      </c>
      <c r="P33" s="127" t="str">
        <f>IF($A33="","",VLOOKUP($A33,'Detail-Data Entry Form'!$A$12:$S$108,16,FALSE)/$J33)</f>
        <v/>
      </c>
      <c r="Q33" s="129" t="str">
        <f>IF($A33="","",VLOOKUP($A33,'Detail-Data Entry Form'!$A$12:$S$108,17,FALSE))</f>
        <v/>
      </c>
      <c r="R33" s="128" t="str">
        <f>IF($A33="","",(VLOOKUP($A33,'Detail-Data Entry Form'!$A$12:$S$108,19,FALSE)-J33)/$J33)</f>
        <v/>
      </c>
    </row>
    <row r="34" spans="1:18" s="10" customFormat="1" hidden="1" x14ac:dyDescent="0.25">
      <c r="A34" s="60" t="str">
        <f>'Detail-Data Entry Form'!A34</f>
        <v/>
      </c>
      <c r="B34" s="113" t="str">
        <f>IF($A34="","",VLOOKUP($A34,'Detail-Data Entry Form'!$A$12:$S$108,2,FALSE))</f>
        <v/>
      </c>
      <c r="C34" s="113" t="str">
        <f>IF($A34="","",VLOOKUP($A34,'Detail-Data Entry Form'!$A$12:$S$108,3,FALSE))</f>
        <v/>
      </c>
      <c r="D34" s="113" t="str">
        <f>IF($A34="","",VLOOKUP($A34,'Detail-Data Entry Form'!$A$12:$S$108,4,FALSE))</f>
        <v/>
      </c>
      <c r="E34" s="114" t="str">
        <f>IF($A34="","",VLOOKUP($A34,'Detail-Data Entry Form'!$A$12:$S$108,5,FALSE))</f>
        <v/>
      </c>
      <c r="F34" s="114" t="str">
        <f>IF($A34="","",VLOOKUP($A34,'Detail-Data Entry Form'!$A$12:$S$108,6,FALSE))</f>
        <v/>
      </c>
      <c r="G34" s="115" t="str">
        <f>IF($A34="","",VLOOKUP($A34,'Detail-Data Entry Form'!$A$12:$S$108,7,FALSE))</f>
        <v/>
      </c>
      <c r="H34" s="116" t="str">
        <f>IF($A34="","",VLOOKUP($A34,'Detail-Data Entry Form'!$A$12:$S$108,8,FALSE))</f>
        <v/>
      </c>
      <c r="I34" s="116" t="str">
        <f>IF($A34="","",VLOOKUP($A34,'Detail-Data Entry Form'!$A$12:$S$108,9,FALSE))</f>
        <v/>
      </c>
      <c r="J34" s="61" t="str">
        <f>IF($A34="","",VLOOKUP($A34,'Detail-Data Entry Form'!$A$12:$S$108,10,FALSE))</f>
        <v/>
      </c>
      <c r="K34" s="127" t="str">
        <f>IF($A34="","",VLOOKUP($A34,'Detail-Data Entry Form'!$A$12:$S$108,11,FALSE)/$J34)</f>
        <v/>
      </c>
      <c r="L34" s="127" t="str">
        <f>IF($A34="","",VLOOKUP($A34,'Detail-Data Entry Form'!$A$12:$S$108,12,FALSE)/$J34)</f>
        <v/>
      </c>
      <c r="M34" s="127" t="str">
        <f>IF($A34="","",VLOOKUP($A34,'Detail-Data Entry Form'!$A$12:$S$108,13,FALSE)/$J34)</f>
        <v/>
      </c>
      <c r="N34" s="127" t="str">
        <f>IF($A34="","",VLOOKUP($A34,'Detail-Data Entry Form'!$A$12:$S$108,14,FALSE)/$J34)</f>
        <v/>
      </c>
      <c r="O34" s="128" t="str">
        <f>IF($A34="","",VLOOKUP($A34,'Detail-Data Entry Form'!$A$12:$S$108,15,FALSE)/$J34)</f>
        <v/>
      </c>
      <c r="P34" s="127" t="str">
        <f>IF($A34="","",VLOOKUP($A34,'Detail-Data Entry Form'!$A$12:$S$108,16,FALSE)/$J34)</f>
        <v/>
      </c>
      <c r="Q34" s="129" t="str">
        <f>IF($A34="","",VLOOKUP($A34,'Detail-Data Entry Form'!$A$12:$S$108,17,FALSE))</f>
        <v/>
      </c>
      <c r="R34" s="128" t="str">
        <f>IF($A34="","",(VLOOKUP($A34,'Detail-Data Entry Form'!$A$12:$S$108,19,FALSE)-J34)/$J34)</f>
        <v/>
      </c>
    </row>
    <row r="35" spans="1:18" s="10" customFormat="1" hidden="1" x14ac:dyDescent="0.25">
      <c r="A35" s="60" t="str">
        <f>'Detail-Data Entry Form'!A35</f>
        <v/>
      </c>
      <c r="B35" s="113" t="str">
        <f>IF($A35="","",VLOOKUP($A35,'Detail-Data Entry Form'!$A$12:$S$108,2,FALSE))</f>
        <v/>
      </c>
      <c r="C35" s="113" t="str">
        <f>IF($A35="","",VLOOKUP($A35,'Detail-Data Entry Form'!$A$12:$S$108,3,FALSE))</f>
        <v/>
      </c>
      <c r="D35" s="113" t="str">
        <f>IF($A35="","",VLOOKUP($A35,'Detail-Data Entry Form'!$A$12:$S$108,4,FALSE))</f>
        <v/>
      </c>
      <c r="E35" s="114" t="str">
        <f>IF($A35="","",VLOOKUP($A35,'Detail-Data Entry Form'!$A$12:$S$108,5,FALSE))</f>
        <v/>
      </c>
      <c r="F35" s="114" t="str">
        <f>IF($A35="","",VLOOKUP($A35,'Detail-Data Entry Form'!$A$12:$S$108,6,FALSE))</f>
        <v/>
      </c>
      <c r="G35" s="115" t="str">
        <f>IF($A35="","",VLOOKUP($A35,'Detail-Data Entry Form'!$A$12:$S$108,7,FALSE))</f>
        <v/>
      </c>
      <c r="H35" s="116" t="str">
        <f>IF($A35="","",VLOOKUP($A35,'Detail-Data Entry Form'!$A$12:$S$108,8,FALSE))</f>
        <v/>
      </c>
      <c r="I35" s="116" t="str">
        <f>IF($A35="","",VLOOKUP($A35,'Detail-Data Entry Form'!$A$12:$S$108,9,FALSE))</f>
        <v/>
      </c>
      <c r="J35" s="61" t="str">
        <f>IF($A35="","",VLOOKUP($A35,'Detail-Data Entry Form'!$A$12:$S$108,10,FALSE))</f>
        <v/>
      </c>
      <c r="K35" s="127" t="str">
        <f>IF($A35="","",VLOOKUP($A35,'Detail-Data Entry Form'!$A$12:$S$108,11,FALSE)/$J35)</f>
        <v/>
      </c>
      <c r="L35" s="127" t="str">
        <f>IF($A35="","",VLOOKUP($A35,'Detail-Data Entry Form'!$A$12:$S$108,12,FALSE)/$J35)</f>
        <v/>
      </c>
      <c r="M35" s="127" t="str">
        <f>IF($A35="","",VLOOKUP($A35,'Detail-Data Entry Form'!$A$12:$S$108,13,FALSE)/$J35)</f>
        <v/>
      </c>
      <c r="N35" s="127" t="str">
        <f>IF($A35="","",VLOOKUP($A35,'Detail-Data Entry Form'!$A$12:$S$108,14,FALSE)/$J35)</f>
        <v/>
      </c>
      <c r="O35" s="128" t="str">
        <f>IF($A35="","",VLOOKUP($A35,'Detail-Data Entry Form'!$A$12:$S$108,15,FALSE)/$J35)</f>
        <v/>
      </c>
      <c r="P35" s="127" t="str">
        <f>IF($A35="","",VLOOKUP($A35,'Detail-Data Entry Form'!$A$12:$S$108,16,FALSE)/$J35)</f>
        <v/>
      </c>
      <c r="Q35" s="129" t="str">
        <f>IF($A35="","",VLOOKUP($A35,'Detail-Data Entry Form'!$A$12:$S$108,17,FALSE))</f>
        <v/>
      </c>
      <c r="R35" s="128" t="str">
        <f>IF($A35="","",(VLOOKUP($A35,'Detail-Data Entry Form'!$A$12:$S$108,19,FALSE)-J35)/$J35)</f>
        <v/>
      </c>
    </row>
    <row r="36" spans="1:18" s="10" customFormat="1" hidden="1" x14ac:dyDescent="0.25">
      <c r="A36" s="60" t="str">
        <f>'Detail-Data Entry Form'!A36</f>
        <v/>
      </c>
      <c r="B36" s="113" t="str">
        <f>IF($A36="","",VLOOKUP($A36,'Detail-Data Entry Form'!$A$12:$S$108,2,FALSE))</f>
        <v/>
      </c>
      <c r="C36" s="113" t="str">
        <f>IF($A36="","",VLOOKUP($A36,'Detail-Data Entry Form'!$A$12:$S$108,3,FALSE))</f>
        <v/>
      </c>
      <c r="D36" s="113" t="str">
        <f>IF($A36="","",VLOOKUP($A36,'Detail-Data Entry Form'!$A$12:$S$108,4,FALSE))</f>
        <v/>
      </c>
      <c r="E36" s="114" t="str">
        <f>IF($A36="","",VLOOKUP($A36,'Detail-Data Entry Form'!$A$12:$S$108,5,FALSE))</f>
        <v/>
      </c>
      <c r="F36" s="114" t="str">
        <f>IF($A36="","",VLOOKUP($A36,'Detail-Data Entry Form'!$A$12:$S$108,6,FALSE))</f>
        <v/>
      </c>
      <c r="G36" s="115" t="str">
        <f>IF($A36="","",VLOOKUP($A36,'Detail-Data Entry Form'!$A$12:$S$108,7,FALSE))</f>
        <v/>
      </c>
      <c r="H36" s="116" t="str">
        <f>IF($A36="","",VLOOKUP($A36,'Detail-Data Entry Form'!$A$12:$S$108,8,FALSE))</f>
        <v/>
      </c>
      <c r="I36" s="116" t="str">
        <f>IF($A36="","",VLOOKUP($A36,'Detail-Data Entry Form'!$A$12:$S$108,9,FALSE))</f>
        <v/>
      </c>
      <c r="J36" s="61" t="str">
        <f>IF($A36="","",VLOOKUP($A36,'Detail-Data Entry Form'!$A$12:$S$108,10,FALSE))</f>
        <v/>
      </c>
      <c r="K36" s="127" t="str">
        <f>IF($A36="","",VLOOKUP($A36,'Detail-Data Entry Form'!$A$12:$S$108,11,FALSE)/$J36)</f>
        <v/>
      </c>
      <c r="L36" s="127" t="str">
        <f>IF($A36="","",VLOOKUP($A36,'Detail-Data Entry Form'!$A$12:$S$108,12,FALSE)/$J36)</f>
        <v/>
      </c>
      <c r="M36" s="127" t="str">
        <f>IF($A36="","",VLOOKUP($A36,'Detail-Data Entry Form'!$A$12:$S$108,13,FALSE)/$J36)</f>
        <v/>
      </c>
      <c r="N36" s="127" t="str">
        <f>IF($A36="","",VLOOKUP($A36,'Detail-Data Entry Form'!$A$12:$S$108,14,FALSE)/$J36)</f>
        <v/>
      </c>
      <c r="O36" s="128" t="str">
        <f>IF($A36="","",VLOOKUP($A36,'Detail-Data Entry Form'!$A$12:$S$108,15,FALSE)/$J36)</f>
        <v/>
      </c>
      <c r="P36" s="127" t="str">
        <f>IF($A36="","",VLOOKUP($A36,'Detail-Data Entry Form'!$A$12:$S$108,16,FALSE)/$J36)</f>
        <v/>
      </c>
      <c r="Q36" s="129" t="str">
        <f>IF($A36="","",VLOOKUP($A36,'Detail-Data Entry Form'!$A$12:$S$108,17,FALSE))</f>
        <v/>
      </c>
      <c r="R36" s="128" t="str">
        <f>IF($A36="","",(VLOOKUP($A36,'Detail-Data Entry Form'!$A$12:$S$108,19,FALSE)-J36)/$J36)</f>
        <v/>
      </c>
    </row>
    <row r="37" spans="1:18" s="10" customFormat="1" hidden="1" x14ac:dyDescent="0.25">
      <c r="A37" s="60" t="str">
        <f>'Detail-Data Entry Form'!A37</f>
        <v/>
      </c>
      <c r="B37" s="113" t="str">
        <f>IF($A37="","",VLOOKUP($A37,'Detail-Data Entry Form'!$A$12:$S$108,2,FALSE))</f>
        <v/>
      </c>
      <c r="C37" s="113" t="str">
        <f>IF($A37="","",VLOOKUP($A37,'Detail-Data Entry Form'!$A$12:$S$108,3,FALSE))</f>
        <v/>
      </c>
      <c r="D37" s="113" t="str">
        <f>IF($A37="","",VLOOKUP($A37,'Detail-Data Entry Form'!$A$12:$S$108,4,FALSE))</f>
        <v/>
      </c>
      <c r="E37" s="114" t="str">
        <f>IF($A37="","",VLOOKUP($A37,'Detail-Data Entry Form'!$A$12:$S$108,5,FALSE))</f>
        <v/>
      </c>
      <c r="F37" s="114" t="str">
        <f>IF($A37="","",VLOOKUP($A37,'Detail-Data Entry Form'!$A$12:$S$108,6,FALSE))</f>
        <v/>
      </c>
      <c r="G37" s="115" t="str">
        <f>IF($A37="","",VLOOKUP($A37,'Detail-Data Entry Form'!$A$12:$S$108,7,FALSE))</f>
        <v/>
      </c>
      <c r="H37" s="116" t="str">
        <f>IF($A37="","",VLOOKUP($A37,'Detail-Data Entry Form'!$A$12:$S$108,8,FALSE))</f>
        <v/>
      </c>
      <c r="I37" s="116" t="str">
        <f>IF($A37="","",VLOOKUP($A37,'Detail-Data Entry Form'!$A$12:$S$108,9,FALSE))</f>
        <v/>
      </c>
      <c r="J37" s="61" t="str">
        <f>IF($A37="","",VLOOKUP($A37,'Detail-Data Entry Form'!$A$12:$S$108,10,FALSE))</f>
        <v/>
      </c>
      <c r="K37" s="127" t="str">
        <f>IF($A37="","",VLOOKUP($A37,'Detail-Data Entry Form'!$A$12:$S$108,11,FALSE)/$J37)</f>
        <v/>
      </c>
      <c r="L37" s="127" t="str">
        <f>IF($A37="","",VLOOKUP($A37,'Detail-Data Entry Form'!$A$12:$S$108,12,FALSE)/$J37)</f>
        <v/>
      </c>
      <c r="M37" s="127" t="str">
        <f>IF($A37="","",VLOOKUP($A37,'Detail-Data Entry Form'!$A$12:$S$108,13,FALSE)/$J37)</f>
        <v/>
      </c>
      <c r="N37" s="127" t="str">
        <f>IF($A37="","",VLOOKUP($A37,'Detail-Data Entry Form'!$A$12:$S$108,14,FALSE)/$J37)</f>
        <v/>
      </c>
      <c r="O37" s="128" t="str">
        <f>IF($A37="","",VLOOKUP($A37,'Detail-Data Entry Form'!$A$12:$S$108,15,FALSE)/$J37)</f>
        <v/>
      </c>
      <c r="P37" s="127" t="str">
        <f>IF($A37="","",VLOOKUP($A37,'Detail-Data Entry Form'!$A$12:$S$108,16,FALSE)/$J37)</f>
        <v/>
      </c>
      <c r="Q37" s="129" t="str">
        <f>IF($A37="","",VLOOKUP($A37,'Detail-Data Entry Form'!$A$12:$S$108,17,FALSE))</f>
        <v/>
      </c>
      <c r="R37" s="128" t="str">
        <f>IF($A37="","",(VLOOKUP($A37,'Detail-Data Entry Form'!$A$12:$S$108,19,FALSE)-J37)/$J37)</f>
        <v/>
      </c>
    </row>
    <row r="38" spans="1:18" s="10" customFormat="1" hidden="1" x14ac:dyDescent="0.25">
      <c r="A38" s="60" t="str">
        <f>'Detail-Data Entry Form'!A38</f>
        <v/>
      </c>
      <c r="B38" s="113" t="str">
        <f>IF($A38="","",VLOOKUP($A38,'Detail-Data Entry Form'!$A$12:$S$108,2,FALSE))</f>
        <v/>
      </c>
      <c r="C38" s="113" t="str">
        <f>IF($A38="","",VLOOKUP($A38,'Detail-Data Entry Form'!$A$12:$S$108,3,FALSE))</f>
        <v/>
      </c>
      <c r="D38" s="113" t="str">
        <f>IF($A38="","",VLOOKUP($A38,'Detail-Data Entry Form'!$A$12:$S$108,4,FALSE))</f>
        <v/>
      </c>
      <c r="E38" s="114" t="str">
        <f>IF($A38="","",VLOOKUP($A38,'Detail-Data Entry Form'!$A$12:$S$108,5,FALSE))</f>
        <v/>
      </c>
      <c r="F38" s="114" t="str">
        <f>IF($A38="","",VLOOKUP($A38,'Detail-Data Entry Form'!$A$12:$S$108,6,FALSE))</f>
        <v/>
      </c>
      <c r="G38" s="115" t="str">
        <f>IF($A38="","",VLOOKUP($A38,'Detail-Data Entry Form'!$A$12:$S$108,7,FALSE))</f>
        <v/>
      </c>
      <c r="H38" s="116" t="str">
        <f>IF($A38="","",VLOOKUP($A38,'Detail-Data Entry Form'!$A$12:$S$108,8,FALSE))</f>
        <v/>
      </c>
      <c r="I38" s="116" t="str">
        <f>IF($A38="","",VLOOKUP($A38,'Detail-Data Entry Form'!$A$12:$S$108,9,FALSE))</f>
        <v/>
      </c>
      <c r="J38" s="61" t="str">
        <f>IF($A38="","",VLOOKUP($A38,'Detail-Data Entry Form'!$A$12:$S$108,10,FALSE))</f>
        <v/>
      </c>
      <c r="K38" s="127" t="str">
        <f>IF($A38="","",VLOOKUP($A38,'Detail-Data Entry Form'!$A$12:$S$108,11,FALSE)/$J38)</f>
        <v/>
      </c>
      <c r="L38" s="127" t="str">
        <f>IF($A38="","",VLOOKUP($A38,'Detail-Data Entry Form'!$A$12:$S$108,12,FALSE)/$J38)</f>
        <v/>
      </c>
      <c r="M38" s="127" t="str">
        <f>IF($A38="","",VLOOKUP($A38,'Detail-Data Entry Form'!$A$12:$S$108,13,FALSE)/$J38)</f>
        <v/>
      </c>
      <c r="N38" s="127" t="str">
        <f>IF($A38="","",VLOOKUP($A38,'Detail-Data Entry Form'!$A$12:$S$108,14,FALSE)/$J38)</f>
        <v/>
      </c>
      <c r="O38" s="128" t="str">
        <f>IF($A38="","",VLOOKUP($A38,'Detail-Data Entry Form'!$A$12:$S$108,15,FALSE)/$J38)</f>
        <v/>
      </c>
      <c r="P38" s="127" t="str">
        <f>IF($A38="","",VLOOKUP($A38,'Detail-Data Entry Form'!$A$12:$S$108,16,FALSE)/$J38)</f>
        <v/>
      </c>
      <c r="Q38" s="129" t="str">
        <f>IF($A38="","",VLOOKUP($A38,'Detail-Data Entry Form'!$A$12:$S$108,17,FALSE))</f>
        <v/>
      </c>
      <c r="R38" s="128" t="str">
        <f>IF($A38="","",(VLOOKUP($A38,'Detail-Data Entry Form'!$A$12:$S$108,19,FALSE)-J38)/$J38)</f>
        <v/>
      </c>
    </row>
    <row r="39" spans="1:18" s="10" customFormat="1" hidden="1" x14ac:dyDescent="0.25">
      <c r="A39" s="60" t="str">
        <f>'Detail-Data Entry Form'!A39</f>
        <v/>
      </c>
      <c r="B39" s="113" t="str">
        <f>IF($A39="","",VLOOKUP($A39,'Detail-Data Entry Form'!$A$12:$S$108,2,FALSE))</f>
        <v/>
      </c>
      <c r="C39" s="113" t="str">
        <f>IF($A39="","",VLOOKUP($A39,'Detail-Data Entry Form'!$A$12:$S$108,3,FALSE))</f>
        <v/>
      </c>
      <c r="D39" s="113" t="str">
        <f>IF($A39="","",VLOOKUP($A39,'Detail-Data Entry Form'!$A$12:$S$108,4,FALSE))</f>
        <v/>
      </c>
      <c r="E39" s="114" t="str">
        <f>IF($A39="","",VLOOKUP($A39,'Detail-Data Entry Form'!$A$12:$S$108,5,FALSE))</f>
        <v/>
      </c>
      <c r="F39" s="114" t="str">
        <f>IF($A39="","",VLOOKUP($A39,'Detail-Data Entry Form'!$A$12:$S$108,6,FALSE))</f>
        <v/>
      </c>
      <c r="G39" s="115" t="str">
        <f>IF($A39="","",VLOOKUP($A39,'Detail-Data Entry Form'!$A$12:$S$108,7,FALSE))</f>
        <v/>
      </c>
      <c r="H39" s="116" t="str">
        <f>IF($A39="","",VLOOKUP($A39,'Detail-Data Entry Form'!$A$12:$S$108,8,FALSE))</f>
        <v/>
      </c>
      <c r="I39" s="116" t="str">
        <f>IF($A39="","",VLOOKUP($A39,'Detail-Data Entry Form'!$A$12:$S$108,9,FALSE))</f>
        <v/>
      </c>
      <c r="J39" s="61" t="str">
        <f>IF($A39="","",VLOOKUP($A39,'Detail-Data Entry Form'!$A$12:$S$108,10,FALSE))</f>
        <v/>
      </c>
      <c r="K39" s="127" t="str">
        <f>IF($A39="","",VLOOKUP($A39,'Detail-Data Entry Form'!$A$12:$S$108,11,FALSE)/$J39)</f>
        <v/>
      </c>
      <c r="L39" s="127" t="str">
        <f>IF($A39="","",VLOOKUP($A39,'Detail-Data Entry Form'!$A$12:$S$108,12,FALSE)/$J39)</f>
        <v/>
      </c>
      <c r="M39" s="127" t="str">
        <f>IF($A39="","",VLOOKUP($A39,'Detail-Data Entry Form'!$A$12:$S$108,13,FALSE)/$J39)</f>
        <v/>
      </c>
      <c r="N39" s="127" t="str">
        <f>IF($A39="","",VLOOKUP($A39,'Detail-Data Entry Form'!$A$12:$S$108,14,FALSE)/$J39)</f>
        <v/>
      </c>
      <c r="O39" s="128" t="str">
        <f>IF($A39="","",VLOOKUP($A39,'Detail-Data Entry Form'!$A$12:$S$108,15,FALSE)/$J39)</f>
        <v/>
      </c>
      <c r="P39" s="127" t="str">
        <f>IF($A39="","",VLOOKUP($A39,'Detail-Data Entry Form'!$A$12:$S$108,16,FALSE)/$J39)</f>
        <v/>
      </c>
      <c r="Q39" s="129" t="str">
        <f>IF($A39="","",VLOOKUP($A39,'Detail-Data Entry Form'!$A$12:$S$108,17,FALSE))</f>
        <v/>
      </c>
      <c r="R39" s="128" t="str">
        <f>IF($A39="","",(VLOOKUP($A39,'Detail-Data Entry Form'!$A$12:$S$108,19,FALSE)-J39)/$J39)</f>
        <v/>
      </c>
    </row>
    <row r="40" spans="1:18" s="10" customFormat="1" hidden="1" x14ac:dyDescent="0.25">
      <c r="A40" s="60" t="str">
        <f>'Detail-Data Entry Form'!A40</f>
        <v/>
      </c>
      <c r="B40" s="113" t="str">
        <f>IF($A40="","",VLOOKUP($A40,'Detail-Data Entry Form'!$A$12:$S$108,2,FALSE))</f>
        <v/>
      </c>
      <c r="C40" s="113" t="str">
        <f>IF($A40="","",VLOOKUP($A40,'Detail-Data Entry Form'!$A$12:$S$108,3,FALSE))</f>
        <v/>
      </c>
      <c r="D40" s="113" t="str">
        <f>IF($A40="","",VLOOKUP($A40,'Detail-Data Entry Form'!$A$12:$S$108,4,FALSE))</f>
        <v/>
      </c>
      <c r="E40" s="114" t="str">
        <f>IF($A40="","",VLOOKUP($A40,'Detail-Data Entry Form'!$A$12:$S$108,5,FALSE))</f>
        <v/>
      </c>
      <c r="F40" s="114" t="str">
        <f>IF($A40="","",VLOOKUP($A40,'Detail-Data Entry Form'!$A$12:$S$108,6,FALSE))</f>
        <v/>
      </c>
      <c r="G40" s="115" t="str">
        <f>IF($A40="","",VLOOKUP($A40,'Detail-Data Entry Form'!$A$12:$S$108,7,FALSE))</f>
        <v/>
      </c>
      <c r="H40" s="116" t="str">
        <f>IF($A40="","",VLOOKUP($A40,'Detail-Data Entry Form'!$A$12:$S$108,8,FALSE))</f>
        <v/>
      </c>
      <c r="I40" s="116" t="str">
        <f>IF($A40="","",VLOOKUP($A40,'Detail-Data Entry Form'!$A$12:$S$108,9,FALSE))</f>
        <v/>
      </c>
      <c r="J40" s="61" t="str">
        <f>IF($A40="","",VLOOKUP($A40,'Detail-Data Entry Form'!$A$12:$S$108,10,FALSE))</f>
        <v/>
      </c>
      <c r="K40" s="127" t="str">
        <f>IF($A40="","",VLOOKUP($A40,'Detail-Data Entry Form'!$A$12:$S$108,11,FALSE)/$J40)</f>
        <v/>
      </c>
      <c r="L40" s="127" t="str">
        <f>IF($A40="","",VLOOKUP($A40,'Detail-Data Entry Form'!$A$12:$S$108,12,FALSE)/$J40)</f>
        <v/>
      </c>
      <c r="M40" s="127" t="str">
        <f>IF($A40="","",VLOOKUP($A40,'Detail-Data Entry Form'!$A$12:$S$108,13,FALSE)/$J40)</f>
        <v/>
      </c>
      <c r="N40" s="127" t="str">
        <f>IF($A40="","",VLOOKUP($A40,'Detail-Data Entry Form'!$A$12:$S$108,14,FALSE)/$J40)</f>
        <v/>
      </c>
      <c r="O40" s="128" t="str">
        <f>IF($A40="","",VLOOKUP($A40,'Detail-Data Entry Form'!$A$12:$S$108,15,FALSE)/$J40)</f>
        <v/>
      </c>
      <c r="P40" s="127" t="str">
        <f>IF($A40="","",VLOOKUP($A40,'Detail-Data Entry Form'!$A$12:$S$108,16,FALSE)/$J40)</f>
        <v/>
      </c>
      <c r="Q40" s="129" t="str">
        <f>IF($A40="","",VLOOKUP($A40,'Detail-Data Entry Form'!$A$12:$S$108,17,FALSE))</f>
        <v/>
      </c>
      <c r="R40" s="128" t="str">
        <f>IF($A40="","",(VLOOKUP($A40,'Detail-Data Entry Form'!$A$12:$S$108,19,FALSE)-J40)/$J40)</f>
        <v/>
      </c>
    </row>
    <row r="41" spans="1:18" s="10" customFormat="1" hidden="1" x14ac:dyDescent="0.25">
      <c r="A41" s="60" t="str">
        <f>'Detail-Data Entry Form'!A41</f>
        <v/>
      </c>
      <c r="B41" s="113" t="str">
        <f>IF($A41="","",VLOOKUP($A41,'Detail-Data Entry Form'!$A$12:$S$108,2,FALSE))</f>
        <v/>
      </c>
      <c r="C41" s="113" t="str">
        <f>IF($A41="","",VLOOKUP($A41,'Detail-Data Entry Form'!$A$12:$S$108,3,FALSE))</f>
        <v/>
      </c>
      <c r="D41" s="113" t="str">
        <f>IF($A41="","",VLOOKUP($A41,'Detail-Data Entry Form'!$A$12:$S$108,4,FALSE))</f>
        <v/>
      </c>
      <c r="E41" s="114" t="str">
        <f>IF($A41="","",VLOOKUP($A41,'Detail-Data Entry Form'!$A$12:$S$108,5,FALSE))</f>
        <v/>
      </c>
      <c r="F41" s="114" t="str">
        <f>IF($A41="","",VLOOKUP($A41,'Detail-Data Entry Form'!$A$12:$S$108,6,FALSE))</f>
        <v/>
      </c>
      <c r="G41" s="115" t="str">
        <f>IF($A41="","",VLOOKUP($A41,'Detail-Data Entry Form'!$A$12:$S$108,7,FALSE))</f>
        <v/>
      </c>
      <c r="H41" s="116" t="str">
        <f>IF($A41="","",VLOOKUP($A41,'Detail-Data Entry Form'!$A$12:$S$108,8,FALSE))</f>
        <v/>
      </c>
      <c r="I41" s="116" t="str">
        <f>IF($A41="","",VLOOKUP($A41,'Detail-Data Entry Form'!$A$12:$S$108,9,FALSE))</f>
        <v/>
      </c>
      <c r="J41" s="61" t="str">
        <f>IF($A41="","",VLOOKUP($A41,'Detail-Data Entry Form'!$A$12:$S$108,10,FALSE))</f>
        <v/>
      </c>
      <c r="K41" s="127" t="str">
        <f>IF($A41="","",VLOOKUP($A41,'Detail-Data Entry Form'!$A$12:$S$108,11,FALSE)/$J41)</f>
        <v/>
      </c>
      <c r="L41" s="127" t="str">
        <f>IF($A41="","",VLOOKUP($A41,'Detail-Data Entry Form'!$A$12:$S$108,12,FALSE)/$J41)</f>
        <v/>
      </c>
      <c r="M41" s="127" t="str">
        <f>IF($A41="","",VLOOKUP($A41,'Detail-Data Entry Form'!$A$12:$S$108,13,FALSE)/$J41)</f>
        <v/>
      </c>
      <c r="N41" s="127" t="str">
        <f>IF($A41="","",VLOOKUP($A41,'Detail-Data Entry Form'!$A$12:$S$108,14,FALSE)/$J41)</f>
        <v/>
      </c>
      <c r="O41" s="128" t="str">
        <f>IF($A41="","",VLOOKUP($A41,'Detail-Data Entry Form'!$A$12:$S$108,15,FALSE)/$J41)</f>
        <v/>
      </c>
      <c r="P41" s="127" t="str">
        <f>IF($A41="","",VLOOKUP($A41,'Detail-Data Entry Form'!$A$12:$S$108,16,FALSE)/$J41)</f>
        <v/>
      </c>
      <c r="Q41" s="129" t="str">
        <f>IF($A41="","",VLOOKUP($A41,'Detail-Data Entry Form'!$A$12:$S$108,17,FALSE))</f>
        <v/>
      </c>
      <c r="R41" s="128" t="str">
        <f>IF($A41="","",(VLOOKUP($A41,'Detail-Data Entry Form'!$A$12:$S$108,19,FALSE)-J41)/$J41)</f>
        <v/>
      </c>
    </row>
    <row r="42" spans="1:18" s="10" customFormat="1" hidden="1" x14ac:dyDescent="0.25">
      <c r="A42" s="60" t="str">
        <f>'Detail-Data Entry Form'!A42</f>
        <v/>
      </c>
      <c r="B42" s="113" t="str">
        <f>IF($A42="","",VLOOKUP($A42,'Detail-Data Entry Form'!$A$12:$S$108,2,FALSE))</f>
        <v/>
      </c>
      <c r="C42" s="113" t="str">
        <f>IF($A42="","",VLOOKUP($A42,'Detail-Data Entry Form'!$A$12:$S$108,3,FALSE))</f>
        <v/>
      </c>
      <c r="D42" s="113" t="str">
        <f>IF($A42="","",VLOOKUP($A42,'Detail-Data Entry Form'!$A$12:$S$108,4,FALSE))</f>
        <v/>
      </c>
      <c r="E42" s="114" t="str">
        <f>IF($A42="","",VLOOKUP($A42,'Detail-Data Entry Form'!$A$12:$S$108,5,FALSE))</f>
        <v/>
      </c>
      <c r="F42" s="114" t="str">
        <f>IF($A42="","",VLOOKUP($A42,'Detail-Data Entry Form'!$A$12:$S$108,6,FALSE))</f>
        <v/>
      </c>
      <c r="G42" s="115" t="str">
        <f>IF($A42="","",VLOOKUP($A42,'Detail-Data Entry Form'!$A$12:$S$108,7,FALSE))</f>
        <v/>
      </c>
      <c r="H42" s="116" t="str">
        <f>IF($A42="","",VLOOKUP($A42,'Detail-Data Entry Form'!$A$12:$S$108,8,FALSE))</f>
        <v/>
      </c>
      <c r="I42" s="116" t="str">
        <f>IF($A42="","",VLOOKUP($A42,'Detail-Data Entry Form'!$A$12:$S$108,9,FALSE))</f>
        <v/>
      </c>
      <c r="J42" s="61" t="str">
        <f>IF($A42="","",VLOOKUP($A42,'Detail-Data Entry Form'!$A$12:$S$108,10,FALSE))</f>
        <v/>
      </c>
      <c r="K42" s="127" t="str">
        <f>IF($A42="","",VLOOKUP($A42,'Detail-Data Entry Form'!$A$12:$S$108,11,FALSE)/$J42)</f>
        <v/>
      </c>
      <c r="L42" s="127" t="str">
        <f>IF($A42="","",VLOOKUP($A42,'Detail-Data Entry Form'!$A$12:$S$108,12,FALSE)/$J42)</f>
        <v/>
      </c>
      <c r="M42" s="127" t="str">
        <f>IF($A42="","",VLOOKUP($A42,'Detail-Data Entry Form'!$A$12:$S$108,13,FALSE)/$J42)</f>
        <v/>
      </c>
      <c r="N42" s="127" t="str">
        <f>IF($A42="","",VLOOKUP($A42,'Detail-Data Entry Form'!$A$12:$S$108,14,FALSE)/$J42)</f>
        <v/>
      </c>
      <c r="O42" s="128" t="str">
        <f>IF($A42="","",VLOOKUP($A42,'Detail-Data Entry Form'!$A$12:$S$108,15,FALSE)/$J42)</f>
        <v/>
      </c>
      <c r="P42" s="127" t="str">
        <f>IF($A42="","",VLOOKUP($A42,'Detail-Data Entry Form'!$A$12:$S$108,16,FALSE)/$J42)</f>
        <v/>
      </c>
      <c r="Q42" s="129" t="str">
        <f>IF($A42="","",VLOOKUP($A42,'Detail-Data Entry Form'!$A$12:$S$108,17,FALSE))</f>
        <v/>
      </c>
      <c r="R42" s="128" t="str">
        <f>IF($A42="","",(VLOOKUP($A42,'Detail-Data Entry Form'!$A$12:$S$108,19,FALSE)-J42)/$J42)</f>
        <v/>
      </c>
    </row>
    <row r="43" spans="1:18" s="10" customFormat="1" hidden="1" x14ac:dyDescent="0.25">
      <c r="A43" s="60" t="str">
        <f>'Detail-Data Entry Form'!A43</f>
        <v/>
      </c>
      <c r="B43" s="113" t="str">
        <f>IF($A43="","",VLOOKUP($A43,'Detail-Data Entry Form'!$A$12:$S$108,2,FALSE))</f>
        <v/>
      </c>
      <c r="C43" s="113" t="str">
        <f>IF($A43="","",VLOOKUP($A43,'Detail-Data Entry Form'!$A$12:$S$108,3,FALSE))</f>
        <v/>
      </c>
      <c r="D43" s="113" t="str">
        <f>IF($A43="","",VLOOKUP($A43,'Detail-Data Entry Form'!$A$12:$S$108,4,FALSE))</f>
        <v/>
      </c>
      <c r="E43" s="114" t="str">
        <f>IF($A43="","",VLOOKUP($A43,'Detail-Data Entry Form'!$A$12:$S$108,5,FALSE))</f>
        <v/>
      </c>
      <c r="F43" s="114" t="str">
        <f>IF($A43="","",VLOOKUP($A43,'Detail-Data Entry Form'!$A$12:$S$108,6,FALSE))</f>
        <v/>
      </c>
      <c r="G43" s="115" t="str">
        <f>IF($A43="","",VLOOKUP($A43,'Detail-Data Entry Form'!$A$12:$S$108,7,FALSE))</f>
        <v/>
      </c>
      <c r="H43" s="116" t="str">
        <f>IF($A43="","",VLOOKUP($A43,'Detail-Data Entry Form'!$A$12:$S$108,8,FALSE))</f>
        <v/>
      </c>
      <c r="I43" s="116" t="str">
        <f>IF($A43="","",VLOOKUP($A43,'Detail-Data Entry Form'!$A$12:$S$108,9,FALSE))</f>
        <v/>
      </c>
      <c r="J43" s="61" t="str">
        <f>IF($A43="","",VLOOKUP($A43,'Detail-Data Entry Form'!$A$12:$S$108,10,FALSE))</f>
        <v/>
      </c>
      <c r="K43" s="127" t="str">
        <f>IF($A43="","",VLOOKUP($A43,'Detail-Data Entry Form'!$A$12:$S$108,11,FALSE)/$J43)</f>
        <v/>
      </c>
      <c r="L43" s="127" t="str">
        <f>IF($A43="","",VLOOKUP($A43,'Detail-Data Entry Form'!$A$12:$S$108,12,FALSE)/$J43)</f>
        <v/>
      </c>
      <c r="M43" s="127" t="str">
        <f>IF($A43="","",VLOOKUP($A43,'Detail-Data Entry Form'!$A$12:$S$108,13,FALSE)/$J43)</f>
        <v/>
      </c>
      <c r="N43" s="127" t="str">
        <f>IF($A43="","",VLOOKUP($A43,'Detail-Data Entry Form'!$A$12:$S$108,14,FALSE)/$J43)</f>
        <v/>
      </c>
      <c r="O43" s="128" t="str">
        <f>IF($A43="","",VLOOKUP($A43,'Detail-Data Entry Form'!$A$12:$S$108,15,FALSE)/$J43)</f>
        <v/>
      </c>
      <c r="P43" s="127" t="str">
        <f>IF($A43="","",VLOOKUP($A43,'Detail-Data Entry Form'!$A$12:$S$108,16,FALSE)/$J43)</f>
        <v/>
      </c>
      <c r="Q43" s="129" t="str">
        <f>IF($A43="","",VLOOKUP($A43,'Detail-Data Entry Form'!$A$12:$S$108,17,FALSE))</f>
        <v/>
      </c>
      <c r="R43" s="128" t="str">
        <f>IF($A43="","",(VLOOKUP($A43,'Detail-Data Entry Form'!$A$12:$S$108,19,FALSE)-J43)/$J43)</f>
        <v/>
      </c>
    </row>
    <row r="44" spans="1:18" s="10" customFormat="1" hidden="1" x14ac:dyDescent="0.25">
      <c r="A44" s="60" t="str">
        <f>'Detail-Data Entry Form'!A44</f>
        <v/>
      </c>
      <c r="B44" s="113" t="str">
        <f>IF($A44="","",VLOOKUP($A44,'Detail-Data Entry Form'!$A$12:$S$108,2,FALSE))</f>
        <v/>
      </c>
      <c r="C44" s="113" t="str">
        <f>IF($A44="","",VLOOKUP($A44,'Detail-Data Entry Form'!$A$12:$S$108,3,FALSE))</f>
        <v/>
      </c>
      <c r="D44" s="113" t="str">
        <f>IF($A44="","",VLOOKUP($A44,'Detail-Data Entry Form'!$A$12:$S$108,4,FALSE))</f>
        <v/>
      </c>
      <c r="E44" s="114" t="str">
        <f>IF($A44="","",VLOOKUP($A44,'Detail-Data Entry Form'!$A$12:$S$108,5,FALSE))</f>
        <v/>
      </c>
      <c r="F44" s="114" t="str">
        <f>IF($A44="","",VLOOKUP($A44,'Detail-Data Entry Form'!$A$12:$S$108,6,FALSE))</f>
        <v/>
      </c>
      <c r="G44" s="115" t="str">
        <f>IF($A44="","",VLOOKUP($A44,'Detail-Data Entry Form'!$A$12:$S$108,7,FALSE))</f>
        <v/>
      </c>
      <c r="H44" s="116" t="str">
        <f>IF($A44="","",VLOOKUP($A44,'Detail-Data Entry Form'!$A$12:$S$108,8,FALSE))</f>
        <v/>
      </c>
      <c r="I44" s="116" t="str">
        <f>IF($A44="","",VLOOKUP($A44,'Detail-Data Entry Form'!$A$12:$S$108,9,FALSE))</f>
        <v/>
      </c>
      <c r="J44" s="61" t="str">
        <f>IF($A44="","",VLOOKUP($A44,'Detail-Data Entry Form'!$A$12:$S$108,10,FALSE))</f>
        <v/>
      </c>
      <c r="K44" s="127" t="str">
        <f>IF($A44="","",VLOOKUP($A44,'Detail-Data Entry Form'!$A$12:$S$108,11,FALSE)/$J44)</f>
        <v/>
      </c>
      <c r="L44" s="127" t="str">
        <f>IF($A44="","",VLOOKUP($A44,'Detail-Data Entry Form'!$A$12:$S$108,12,FALSE)/$J44)</f>
        <v/>
      </c>
      <c r="M44" s="127" t="str">
        <f>IF($A44="","",VLOOKUP($A44,'Detail-Data Entry Form'!$A$12:$S$108,13,FALSE)/$J44)</f>
        <v/>
      </c>
      <c r="N44" s="127" t="str">
        <f>IF($A44="","",VLOOKUP($A44,'Detail-Data Entry Form'!$A$12:$S$108,14,FALSE)/$J44)</f>
        <v/>
      </c>
      <c r="O44" s="128" t="str">
        <f>IF($A44="","",VLOOKUP($A44,'Detail-Data Entry Form'!$A$12:$S$108,15,FALSE)/$J44)</f>
        <v/>
      </c>
      <c r="P44" s="127" t="str">
        <f>IF($A44="","",VLOOKUP($A44,'Detail-Data Entry Form'!$A$12:$S$108,16,FALSE)/$J44)</f>
        <v/>
      </c>
      <c r="Q44" s="129" t="str">
        <f>IF($A44="","",VLOOKUP($A44,'Detail-Data Entry Form'!$A$12:$S$108,17,FALSE))</f>
        <v/>
      </c>
      <c r="R44" s="128" t="str">
        <f>IF($A44="","",(VLOOKUP($A44,'Detail-Data Entry Form'!$A$12:$S$108,19,FALSE)-J44)/$J44)</f>
        <v/>
      </c>
    </row>
    <row r="45" spans="1:18" s="10" customFormat="1" hidden="1" x14ac:dyDescent="0.25">
      <c r="A45" s="60" t="str">
        <f>'Detail-Data Entry Form'!A45</f>
        <v/>
      </c>
      <c r="B45" s="113" t="str">
        <f>IF($A45="","",VLOOKUP($A45,'Detail-Data Entry Form'!$A$12:$S$108,2,FALSE))</f>
        <v/>
      </c>
      <c r="C45" s="113" t="str">
        <f>IF($A45="","",VLOOKUP($A45,'Detail-Data Entry Form'!$A$12:$S$108,3,FALSE))</f>
        <v/>
      </c>
      <c r="D45" s="113" t="str">
        <f>IF($A45="","",VLOOKUP($A45,'Detail-Data Entry Form'!$A$12:$S$108,4,FALSE))</f>
        <v/>
      </c>
      <c r="E45" s="114" t="str">
        <f>IF($A45="","",VLOOKUP($A45,'Detail-Data Entry Form'!$A$12:$S$108,5,FALSE))</f>
        <v/>
      </c>
      <c r="F45" s="114" t="str">
        <f>IF($A45="","",VLOOKUP($A45,'Detail-Data Entry Form'!$A$12:$S$108,6,FALSE))</f>
        <v/>
      </c>
      <c r="G45" s="115" t="str">
        <f>IF($A45="","",VLOOKUP($A45,'Detail-Data Entry Form'!$A$12:$S$108,7,FALSE))</f>
        <v/>
      </c>
      <c r="H45" s="116" t="str">
        <f>IF($A45="","",VLOOKUP($A45,'Detail-Data Entry Form'!$A$12:$S$108,8,FALSE))</f>
        <v/>
      </c>
      <c r="I45" s="116" t="str">
        <f>IF($A45="","",VLOOKUP($A45,'Detail-Data Entry Form'!$A$12:$S$108,9,FALSE))</f>
        <v/>
      </c>
      <c r="J45" s="61" t="str">
        <f>IF($A45="","",VLOOKUP($A45,'Detail-Data Entry Form'!$A$12:$S$108,10,FALSE))</f>
        <v/>
      </c>
      <c r="K45" s="127" t="str">
        <f>IF($A45="","",VLOOKUP($A45,'Detail-Data Entry Form'!$A$12:$S$108,11,FALSE)/$J45)</f>
        <v/>
      </c>
      <c r="L45" s="127" t="str">
        <f>IF($A45="","",VLOOKUP($A45,'Detail-Data Entry Form'!$A$12:$S$108,12,FALSE)/$J45)</f>
        <v/>
      </c>
      <c r="M45" s="127" t="str">
        <f>IF($A45="","",VLOOKUP($A45,'Detail-Data Entry Form'!$A$12:$S$108,13,FALSE)/$J45)</f>
        <v/>
      </c>
      <c r="N45" s="127" t="str">
        <f>IF($A45="","",VLOOKUP($A45,'Detail-Data Entry Form'!$A$12:$S$108,14,FALSE)/$J45)</f>
        <v/>
      </c>
      <c r="O45" s="128" t="str">
        <f>IF($A45="","",VLOOKUP($A45,'Detail-Data Entry Form'!$A$12:$S$108,15,FALSE)/$J45)</f>
        <v/>
      </c>
      <c r="P45" s="127" t="str">
        <f>IF($A45="","",VLOOKUP($A45,'Detail-Data Entry Form'!$A$12:$S$108,16,FALSE)/$J45)</f>
        <v/>
      </c>
      <c r="Q45" s="129" t="str">
        <f>IF($A45="","",VLOOKUP($A45,'Detail-Data Entry Form'!$A$12:$S$108,17,FALSE))</f>
        <v/>
      </c>
      <c r="R45" s="128" t="str">
        <f>IF($A45="","",(VLOOKUP($A45,'Detail-Data Entry Form'!$A$12:$S$108,19,FALSE)-J45)/$J45)</f>
        <v/>
      </c>
    </row>
    <row r="46" spans="1:18" s="10" customFormat="1" hidden="1" x14ac:dyDescent="0.25">
      <c r="A46" s="60" t="str">
        <f>'Detail-Data Entry Form'!A46</f>
        <v/>
      </c>
      <c r="B46" s="113" t="str">
        <f>IF($A46="","",VLOOKUP($A46,'Detail-Data Entry Form'!$A$12:$S$108,2,FALSE))</f>
        <v/>
      </c>
      <c r="C46" s="113" t="str">
        <f>IF($A46="","",VLOOKUP($A46,'Detail-Data Entry Form'!$A$12:$S$108,3,FALSE))</f>
        <v/>
      </c>
      <c r="D46" s="113" t="str">
        <f>IF($A46="","",VLOOKUP($A46,'Detail-Data Entry Form'!$A$12:$S$108,4,FALSE))</f>
        <v/>
      </c>
      <c r="E46" s="114" t="str">
        <f>IF($A46="","",VLOOKUP($A46,'Detail-Data Entry Form'!$A$12:$S$108,5,FALSE))</f>
        <v/>
      </c>
      <c r="F46" s="114" t="str">
        <f>IF($A46="","",VLOOKUP($A46,'Detail-Data Entry Form'!$A$12:$S$108,6,FALSE))</f>
        <v/>
      </c>
      <c r="G46" s="115" t="str">
        <f>IF($A46="","",VLOOKUP($A46,'Detail-Data Entry Form'!$A$12:$S$108,7,FALSE))</f>
        <v/>
      </c>
      <c r="H46" s="116" t="str">
        <f>IF($A46="","",VLOOKUP($A46,'Detail-Data Entry Form'!$A$12:$S$108,8,FALSE))</f>
        <v/>
      </c>
      <c r="I46" s="116" t="str">
        <f>IF($A46="","",VLOOKUP($A46,'Detail-Data Entry Form'!$A$12:$S$108,9,FALSE))</f>
        <v/>
      </c>
      <c r="J46" s="61" t="str">
        <f>IF($A46="","",VLOOKUP($A46,'Detail-Data Entry Form'!$A$12:$S$108,10,FALSE))</f>
        <v/>
      </c>
      <c r="K46" s="127" t="str">
        <f>IF($A46="","",VLOOKUP($A46,'Detail-Data Entry Form'!$A$12:$S$108,11,FALSE)/$J46)</f>
        <v/>
      </c>
      <c r="L46" s="127" t="str">
        <f>IF($A46="","",VLOOKUP($A46,'Detail-Data Entry Form'!$A$12:$S$108,12,FALSE)/$J46)</f>
        <v/>
      </c>
      <c r="M46" s="127" t="str">
        <f>IF($A46="","",VLOOKUP($A46,'Detail-Data Entry Form'!$A$12:$S$108,13,FALSE)/$J46)</f>
        <v/>
      </c>
      <c r="N46" s="127" t="str">
        <f>IF($A46="","",VLOOKUP($A46,'Detail-Data Entry Form'!$A$12:$S$108,14,FALSE)/$J46)</f>
        <v/>
      </c>
      <c r="O46" s="128" t="str">
        <f>IF($A46="","",VLOOKUP($A46,'Detail-Data Entry Form'!$A$12:$S$108,15,FALSE)/$J46)</f>
        <v/>
      </c>
      <c r="P46" s="127" t="str">
        <f>IF($A46="","",VLOOKUP($A46,'Detail-Data Entry Form'!$A$12:$S$108,16,FALSE)/$J46)</f>
        <v/>
      </c>
      <c r="Q46" s="129" t="str">
        <f>IF($A46="","",VLOOKUP($A46,'Detail-Data Entry Form'!$A$12:$S$108,17,FALSE))</f>
        <v/>
      </c>
      <c r="R46" s="128" t="str">
        <f>IF($A46="","",(VLOOKUP($A46,'Detail-Data Entry Form'!$A$12:$S$108,19,FALSE)-J46)/$J46)</f>
        <v/>
      </c>
    </row>
    <row r="47" spans="1:18" s="10" customFormat="1" hidden="1" x14ac:dyDescent="0.25">
      <c r="A47" s="60" t="str">
        <f>'Detail-Data Entry Form'!A47</f>
        <v/>
      </c>
      <c r="B47" s="113" t="str">
        <f>IF($A47="","",VLOOKUP($A47,'Detail-Data Entry Form'!$A$12:$S$108,2,FALSE))</f>
        <v/>
      </c>
      <c r="C47" s="113" t="str">
        <f>IF($A47="","",VLOOKUP($A47,'Detail-Data Entry Form'!$A$12:$S$108,3,FALSE))</f>
        <v/>
      </c>
      <c r="D47" s="113" t="str">
        <f>IF($A47="","",VLOOKUP($A47,'Detail-Data Entry Form'!$A$12:$S$108,4,FALSE))</f>
        <v/>
      </c>
      <c r="E47" s="114" t="str">
        <f>IF($A47="","",VLOOKUP($A47,'Detail-Data Entry Form'!$A$12:$S$108,5,FALSE))</f>
        <v/>
      </c>
      <c r="F47" s="114" t="str">
        <f>IF($A47="","",VLOOKUP($A47,'Detail-Data Entry Form'!$A$12:$S$108,6,FALSE))</f>
        <v/>
      </c>
      <c r="G47" s="115" t="str">
        <f>IF($A47="","",VLOOKUP($A47,'Detail-Data Entry Form'!$A$12:$S$108,7,FALSE))</f>
        <v/>
      </c>
      <c r="H47" s="116" t="str">
        <f>IF($A47="","",VLOOKUP($A47,'Detail-Data Entry Form'!$A$12:$S$108,8,FALSE))</f>
        <v/>
      </c>
      <c r="I47" s="116" t="str">
        <f>IF($A47="","",VLOOKUP($A47,'Detail-Data Entry Form'!$A$12:$S$108,9,FALSE))</f>
        <v/>
      </c>
      <c r="J47" s="61" t="str">
        <f>IF($A47="","",VLOOKUP($A47,'Detail-Data Entry Form'!$A$12:$S$108,10,FALSE))</f>
        <v/>
      </c>
      <c r="K47" s="127" t="str">
        <f>IF($A47="","",VLOOKUP($A47,'Detail-Data Entry Form'!$A$12:$S$108,11,FALSE)/$J47)</f>
        <v/>
      </c>
      <c r="L47" s="127" t="str">
        <f>IF($A47="","",VLOOKUP($A47,'Detail-Data Entry Form'!$A$12:$S$108,12,FALSE)/$J47)</f>
        <v/>
      </c>
      <c r="M47" s="127" t="str">
        <f>IF($A47="","",VLOOKUP($A47,'Detail-Data Entry Form'!$A$12:$S$108,13,FALSE)/$J47)</f>
        <v/>
      </c>
      <c r="N47" s="127" t="str">
        <f>IF($A47="","",VLOOKUP($A47,'Detail-Data Entry Form'!$A$12:$S$108,14,FALSE)/$J47)</f>
        <v/>
      </c>
      <c r="O47" s="128" t="str">
        <f>IF($A47="","",VLOOKUP($A47,'Detail-Data Entry Form'!$A$12:$S$108,15,FALSE)/$J47)</f>
        <v/>
      </c>
      <c r="P47" s="127" t="str">
        <f>IF($A47="","",VLOOKUP($A47,'Detail-Data Entry Form'!$A$12:$S$108,16,FALSE)/$J47)</f>
        <v/>
      </c>
      <c r="Q47" s="129" t="str">
        <f>IF($A47="","",VLOOKUP($A47,'Detail-Data Entry Form'!$A$12:$S$108,17,FALSE))</f>
        <v/>
      </c>
      <c r="R47" s="128" t="str">
        <f>IF($A47="","",(VLOOKUP($A47,'Detail-Data Entry Form'!$A$12:$S$108,19,FALSE)-J47)/$J47)</f>
        <v/>
      </c>
    </row>
    <row r="48" spans="1:18" s="10" customFormat="1" hidden="1" x14ac:dyDescent="0.25">
      <c r="A48" s="60" t="str">
        <f>'Detail-Data Entry Form'!A48</f>
        <v/>
      </c>
      <c r="B48" s="113" t="str">
        <f>IF($A48="","",VLOOKUP($A48,'Detail-Data Entry Form'!$A$12:$S$108,2,FALSE))</f>
        <v/>
      </c>
      <c r="C48" s="113" t="str">
        <f>IF($A48="","",VLOOKUP($A48,'Detail-Data Entry Form'!$A$12:$S$108,3,FALSE))</f>
        <v/>
      </c>
      <c r="D48" s="113" t="str">
        <f>IF($A48="","",VLOOKUP($A48,'Detail-Data Entry Form'!$A$12:$S$108,4,FALSE))</f>
        <v/>
      </c>
      <c r="E48" s="114" t="str">
        <f>IF($A48="","",VLOOKUP($A48,'Detail-Data Entry Form'!$A$12:$S$108,5,FALSE))</f>
        <v/>
      </c>
      <c r="F48" s="114" t="str">
        <f>IF($A48="","",VLOOKUP($A48,'Detail-Data Entry Form'!$A$12:$S$108,6,FALSE))</f>
        <v/>
      </c>
      <c r="G48" s="115" t="str">
        <f>IF($A48="","",VLOOKUP($A48,'Detail-Data Entry Form'!$A$12:$S$108,7,FALSE))</f>
        <v/>
      </c>
      <c r="H48" s="116" t="str">
        <f>IF($A48="","",VLOOKUP($A48,'Detail-Data Entry Form'!$A$12:$S$108,8,FALSE))</f>
        <v/>
      </c>
      <c r="I48" s="116" t="str">
        <f>IF($A48="","",VLOOKUP($A48,'Detail-Data Entry Form'!$A$12:$S$108,9,FALSE))</f>
        <v/>
      </c>
      <c r="J48" s="61" t="str">
        <f>IF($A48="","",VLOOKUP($A48,'Detail-Data Entry Form'!$A$12:$S$108,10,FALSE))</f>
        <v/>
      </c>
      <c r="K48" s="127" t="str">
        <f>IF($A48="","",VLOOKUP($A48,'Detail-Data Entry Form'!$A$12:$S$108,11,FALSE)/$J48)</f>
        <v/>
      </c>
      <c r="L48" s="127" t="str">
        <f>IF($A48="","",VLOOKUP($A48,'Detail-Data Entry Form'!$A$12:$S$108,12,FALSE)/$J48)</f>
        <v/>
      </c>
      <c r="M48" s="127" t="str">
        <f>IF($A48="","",VLOOKUP($A48,'Detail-Data Entry Form'!$A$12:$S$108,13,FALSE)/$J48)</f>
        <v/>
      </c>
      <c r="N48" s="127" t="str">
        <f>IF($A48="","",VLOOKUP($A48,'Detail-Data Entry Form'!$A$12:$S$108,14,FALSE)/$J48)</f>
        <v/>
      </c>
      <c r="O48" s="128" t="str">
        <f>IF($A48="","",VLOOKUP($A48,'Detail-Data Entry Form'!$A$12:$S$108,15,FALSE)/$J48)</f>
        <v/>
      </c>
      <c r="P48" s="127" t="str">
        <f>IF($A48="","",VLOOKUP($A48,'Detail-Data Entry Form'!$A$12:$S$108,16,FALSE)/$J48)</f>
        <v/>
      </c>
      <c r="Q48" s="129" t="str">
        <f>IF($A48="","",VLOOKUP($A48,'Detail-Data Entry Form'!$A$12:$S$108,17,FALSE))</f>
        <v/>
      </c>
      <c r="R48" s="128" t="str">
        <f>IF($A48="","",(VLOOKUP($A48,'Detail-Data Entry Form'!$A$12:$S$108,19,FALSE)-J48)/$J48)</f>
        <v/>
      </c>
    </row>
    <row r="49" spans="1:18" s="10" customFormat="1" hidden="1" x14ac:dyDescent="0.25">
      <c r="A49" s="60" t="str">
        <f>'Detail-Data Entry Form'!A49</f>
        <v/>
      </c>
      <c r="B49" s="113" t="str">
        <f>IF($A49="","",VLOOKUP($A49,'Detail-Data Entry Form'!$A$12:$S$108,2,FALSE))</f>
        <v/>
      </c>
      <c r="C49" s="113" t="str">
        <f>IF($A49="","",VLOOKUP($A49,'Detail-Data Entry Form'!$A$12:$S$108,3,FALSE))</f>
        <v/>
      </c>
      <c r="D49" s="113" t="str">
        <f>IF($A49="","",VLOOKUP($A49,'Detail-Data Entry Form'!$A$12:$S$108,4,FALSE))</f>
        <v/>
      </c>
      <c r="E49" s="114" t="str">
        <f>IF($A49="","",VLOOKUP($A49,'Detail-Data Entry Form'!$A$12:$S$108,5,FALSE))</f>
        <v/>
      </c>
      <c r="F49" s="114" t="str">
        <f>IF($A49="","",VLOOKUP($A49,'Detail-Data Entry Form'!$A$12:$S$108,6,FALSE))</f>
        <v/>
      </c>
      <c r="G49" s="115" t="str">
        <f>IF($A49="","",VLOOKUP($A49,'Detail-Data Entry Form'!$A$12:$S$108,7,FALSE))</f>
        <v/>
      </c>
      <c r="H49" s="116" t="str">
        <f>IF($A49="","",VLOOKUP($A49,'Detail-Data Entry Form'!$A$12:$S$108,8,FALSE))</f>
        <v/>
      </c>
      <c r="I49" s="116" t="str">
        <f>IF($A49="","",VLOOKUP($A49,'Detail-Data Entry Form'!$A$12:$S$108,9,FALSE))</f>
        <v/>
      </c>
      <c r="J49" s="61" t="str">
        <f>IF($A49="","",VLOOKUP($A49,'Detail-Data Entry Form'!$A$12:$S$108,10,FALSE))</f>
        <v/>
      </c>
      <c r="K49" s="127" t="str">
        <f>IF($A49="","",VLOOKUP($A49,'Detail-Data Entry Form'!$A$12:$S$108,11,FALSE)/$J49)</f>
        <v/>
      </c>
      <c r="L49" s="127" t="str">
        <f>IF($A49="","",VLOOKUP($A49,'Detail-Data Entry Form'!$A$12:$S$108,12,FALSE)/$J49)</f>
        <v/>
      </c>
      <c r="M49" s="127" t="str">
        <f>IF($A49="","",VLOOKUP($A49,'Detail-Data Entry Form'!$A$12:$S$108,13,FALSE)/$J49)</f>
        <v/>
      </c>
      <c r="N49" s="127" t="str">
        <f>IF($A49="","",VLOOKUP($A49,'Detail-Data Entry Form'!$A$12:$S$108,14,FALSE)/$J49)</f>
        <v/>
      </c>
      <c r="O49" s="128" t="str">
        <f>IF($A49="","",VLOOKUP($A49,'Detail-Data Entry Form'!$A$12:$S$108,15,FALSE)/$J49)</f>
        <v/>
      </c>
      <c r="P49" s="127" t="str">
        <f>IF($A49="","",VLOOKUP($A49,'Detail-Data Entry Form'!$A$12:$S$108,16,FALSE)/$J49)</f>
        <v/>
      </c>
      <c r="Q49" s="129" t="str">
        <f>IF($A49="","",VLOOKUP($A49,'Detail-Data Entry Form'!$A$12:$S$108,17,FALSE))</f>
        <v/>
      </c>
      <c r="R49" s="128" t="str">
        <f>IF($A49="","",(VLOOKUP($A49,'Detail-Data Entry Form'!$A$12:$S$108,19,FALSE)-J49)/$J49)</f>
        <v/>
      </c>
    </row>
    <row r="50" spans="1:18" s="10" customFormat="1" hidden="1" x14ac:dyDescent="0.25">
      <c r="A50" s="60" t="str">
        <f>'Detail-Data Entry Form'!A50</f>
        <v/>
      </c>
      <c r="B50" s="113" t="str">
        <f>IF($A50="","",VLOOKUP($A50,'Detail-Data Entry Form'!$A$12:$S$108,2,FALSE))</f>
        <v/>
      </c>
      <c r="C50" s="113" t="str">
        <f>IF($A50="","",VLOOKUP($A50,'Detail-Data Entry Form'!$A$12:$S$108,3,FALSE))</f>
        <v/>
      </c>
      <c r="D50" s="113" t="str">
        <f>IF($A50="","",VLOOKUP($A50,'Detail-Data Entry Form'!$A$12:$S$108,4,FALSE))</f>
        <v/>
      </c>
      <c r="E50" s="114" t="str">
        <f>IF($A50="","",VLOOKUP($A50,'Detail-Data Entry Form'!$A$12:$S$108,5,FALSE))</f>
        <v/>
      </c>
      <c r="F50" s="114" t="str">
        <f>IF($A50="","",VLOOKUP($A50,'Detail-Data Entry Form'!$A$12:$S$108,6,FALSE))</f>
        <v/>
      </c>
      <c r="G50" s="115" t="str">
        <f>IF($A50="","",VLOOKUP($A50,'Detail-Data Entry Form'!$A$12:$S$108,7,FALSE))</f>
        <v/>
      </c>
      <c r="H50" s="116" t="str">
        <f>IF($A50="","",VLOOKUP($A50,'Detail-Data Entry Form'!$A$12:$S$108,8,FALSE))</f>
        <v/>
      </c>
      <c r="I50" s="116" t="str">
        <f>IF($A50="","",VLOOKUP($A50,'Detail-Data Entry Form'!$A$12:$S$108,9,FALSE))</f>
        <v/>
      </c>
      <c r="J50" s="61" t="str">
        <f>IF($A50="","",VLOOKUP($A50,'Detail-Data Entry Form'!$A$12:$S$108,10,FALSE))</f>
        <v/>
      </c>
      <c r="K50" s="127" t="str">
        <f>IF($A50="","",VLOOKUP($A50,'Detail-Data Entry Form'!$A$12:$S$108,11,FALSE)/$J50)</f>
        <v/>
      </c>
      <c r="L50" s="127" t="str">
        <f>IF($A50="","",VLOOKUP($A50,'Detail-Data Entry Form'!$A$12:$S$108,12,FALSE)/$J50)</f>
        <v/>
      </c>
      <c r="M50" s="127" t="str">
        <f>IF($A50="","",VLOOKUP($A50,'Detail-Data Entry Form'!$A$12:$S$108,13,FALSE)/$J50)</f>
        <v/>
      </c>
      <c r="N50" s="127" t="str">
        <f>IF($A50="","",VLOOKUP($A50,'Detail-Data Entry Form'!$A$12:$S$108,14,FALSE)/$J50)</f>
        <v/>
      </c>
      <c r="O50" s="128" t="str">
        <f>IF($A50="","",VLOOKUP($A50,'Detail-Data Entry Form'!$A$12:$S$108,15,FALSE)/$J50)</f>
        <v/>
      </c>
      <c r="P50" s="127" t="str">
        <f>IF($A50="","",VLOOKUP($A50,'Detail-Data Entry Form'!$A$12:$S$108,16,FALSE)/$J50)</f>
        <v/>
      </c>
      <c r="Q50" s="129" t="str">
        <f>IF($A50="","",VLOOKUP($A50,'Detail-Data Entry Form'!$A$12:$S$108,17,FALSE))</f>
        <v/>
      </c>
      <c r="R50" s="128" t="str">
        <f>IF($A50="","",(VLOOKUP($A50,'Detail-Data Entry Form'!$A$12:$S$108,19,FALSE)-J50)/$J50)</f>
        <v/>
      </c>
    </row>
    <row r="51" spans="1:18" s="10" customFormat="1" hidden="1" x14ac:dyDescent="0.25">
      <c r="A51" s="60" t="str">
        <f>'Detail-Data Entry Form'!A51</f>
        <v/>
      </c>
      <c r="B51" s="113" t="str">
        <f>IF($A51="","",VLOOKUP($A51,'Detail-Data Entry Form'!$A$12:$S$108,2,FALSE))</f>
        <v/>
      </c>
      <c r="C51" s="113" t="str">
        <f>IF($A51="","",VLOOKUP($A51,'Detail-Data Entry Form'!$A$12:$S$108,3,FALSE))</f>
        <v/>
      </c>
      <c r="D51" s="113" t="str">
        <f>IF($A51="","",VLOOKUP($A51,'Detail-Data Entry Form'!$A$12:$S$108,4,FALSE))</f>
        <v/>
      </c>
      <c r="E51" s="114" t="str">
        <f>IF($A51="","",VLOOKUP($A51,'Detail-Data Entry Form'!$A$12:$S$108,5,FALSE))</f>
        <v/>
      </c>
      <c r="F51" s="114" t="str">
        <f>IF($A51="","",VLOOKUP($A51,'Detail-Data Entry Form'!$A$12:$S$108,6,FALSE))</f>
        <v/>
      </c>
      <c r="G51" s="115" t="str">
        <f>IF($A51="","",VLOOKUP($A51,'Detail-Data Entry Form'!$A$12:$S$108,7,FALSE))</f>
        <v/>
      </c>
      <c r="H51" s="116" t="str">
        <f>IF($A51="","",VLOOKUP($A51,'Detail-Data Entry Form'!$A$12:$S$108,8,FALSE))</f>
        <v/>
      </c>
      <c r="I51" s="116" t="str">
        <f>IF($A51="","",VLOOKUP($A51,'Detail-Data Entry Form'!$A$12:$S$108,9,FALSE))</f>
        <v/>
      </c>
      <c r="J51" s="61" t="str">
        <f>IF($A51="","",VLOOKUP($A51,'Detail-Data Entry Form'!$A$12:$S$108,10,FALSE))</f>
        <v/>
      </c>
      <c r="K51" s="127" t="str">
        <f>IF($A51="","",VLOOKUP($A51,'Detail-Data Entry Form'!$A$12:$S$108,11,FALSE)/$J51)</f>
        <v/>
      </c>
      <c r="L51" s="127" t="str">
        <f>IF($A51="","",VLOOKUP($A51,'Detail-Data Entry Form'!$A$12:$S$108,12,FALSE)/$J51)</f>
        <v/>
      </c>
      <c r="M51" s="127" t="str">
        <f>IF($A51="","",VLOOKUP($A51,'Detail-Data Entry Form'!$A$12:$S$108,13,FALSE)/$J51)</f>
        <v/>
      </c>
      <c r="N51" s="127" t="str">
        <f>IF($A51="","",VLOOKUP($A51,'Detail-Data Entry Form'!$A$12:$S$108,14,FALSE)/$J51)</f>
        <v/>
      </c>
      <c r="O51" s="128" t="str">
        <f>IF($A51="","",VLOOKUP($A51,'Detail-Data Entry Form'!$A$12:$S$108,15,FALSE)/$J51)</f>
        <v/>
      </c>
      <c r="P51" s="127" t="str">
        <f>IF($A51="","",VLOOKUP($A51,'Detail-Data Entry Form'!$A$12:$S$108,16,FALSE)/$J51)</f>
        <v/>
      </c>
      <c r="Q51" s="129" t="str">
        <f>IF($A51="","",VLOOKUP($A51,'Detail-Data Entry Form'!$A$12:$S$108,17,FALSE))</f>
        <v/>
      </c>
      <c r="R51" s="128" t="str">
        <f>IF($A51="","",(VLOOKUP($A51,'Detail-Data Entry Form'!$A$12:$S$108,19,FALSE)-J51)/$J51)</f>
        <v/>
      </c>
    </row>
    <row r="52" spans="1:18" s="10" customFormat="1" hidden="1" x14ac:dyDescent="0.25">
      <c r="A52" s="60" t="str">
        <f>'Detail-Data Entry Form'!A52</f>
        <v/>
      </c>
      <c r="B52" s="113" t="str">
        <f>IF($A52="","",VLOOKUP($A52,'Detail-Data Entry Form'!$A$12:$S$108,2,FALSE))</f>
        <v/>
      </c>
      <c r="C52" s="113" t="str">
        <f>IF($A52="","",VLOOKUP($A52,'Detail-Data Entry Form'!$A$12:$S$108,3,FALSE))</f>
        <v/>
      </c>
      <c r="D52" s="113" t="str">
        <f>IF($A52="","",VLOOKUP($A52,'Detail-Data Entry Form'!$A$12:$S$108,4,FALSE))</f>
        <v/>
      </c>
      <c r="E52" s="114" t="str">
        <f>IF($A52="","",VLOOKUP($A52,'Detail-Data Entry Form'!$A$12:$S$108,5,FALSE))</f>
        <v/>
      </c>
      <c r="F52" s="114" t="str">
        <f>IF($A52="","",VLOOKUP($A52,'Detail-Data Entry Form'!$A$12:$S$108,6,FALSE))</f>
        <v/>
      </c>
      <c r="G52" s="115" t="str">
        <f>IF($A52="","",VLOOKUP($A52,'Detail-Data Entry Form'!$A$12:$S$108,7,FALSE))</f>
        <v/>
      </c>
      <c r="H52" s="116" t="str">
        <f>IF($A52="","",VLOOKUP($A52,'Detail-Data Entry Form'!$A$12:$S$108,8,FALSE))</f>
        <v/>
      </c>
      <c r="I52" s="116" t="str">
        <f>IF($A52="","",VLOOKUP($A52,'Detail-Data Entry Form'!$A$12:$S$108,9,FALSE))</f>
        <v/>
      </c>
      <c r="J52" s="61" t="str">
        <f>IF($A52="","",VLOOKUP($A52,'Detail-Data Entry Form'!$A$12:$S$108,10,FALSE))</f>
        <v/>
      </c>
      <c r="K52" s="127" t="str">
        <f>IF($A52="","",VLOOKUP($A52,'Detail-Data Entry Form'!$A$12:$S$108,11,FALSE)/$J52)</f>
        <v/>
      </c>
      <c r="L52" s="127" t="str">
        <f>IF($A52="","",VLOOKUP($A52,'Detail-Data Entry Form'!$A$12:$S$108,12,FALSE)/$J52)</f>
        <v/>
      </c>
      <c r="M52" s="127" t="str">
        <f>IF($A52="","",VLOOKUP($A52,'Detail-Data Entry Form'!$A$12:$S$108,13,FALSE)/$J52)</f>
        <v/>
      </c>
      <c r="N52" s="127" t="str">
        <f>IF($A52="","",VLOOKUP($A52,'Detail-Data Entry Form'!$A$12:$S$108,14,FALSE)/$J52)</f>
        <v/>
      </c>
      <c r="O52" s="128" t="str">
        <f>IF($A52="","",VLOOKUP($A52,'Detail-Data Entry Form'!$A$12:$S$108,15,FALSE)/$J52)</f>
        <v/>
      </c>
      <c r="P52" s="127" t="str">
        <f>IF($A52="","",VLOOKUP($A52,'Detail-Data Entry Form'!$A$12:$S$108,16,FALSE)/$J52)</f>
        <v/>
      </c>
      <c r="Q52" s="129" t="str">
        <f>IF($A52="","",VLOOKUP($A52,'Detail-Data Entry Form'!$A$12:$S$108,17,FALSE))</f>
        <v/>
      </c>
      <c r="R52" s="128" t="str">
        <f>IF($A52="","",(VLOOKUP($A52,'Detail-Data Entry Form'!$A$12:$S$108,19,FALSE)-J52)/$J52)</f>
        <v/>
      </c>
    </row>
    <row r="53" spans="1:18" s="10" customFormat="1" hidden="1" x14ac:dyDescent="0.25">
      <c r="A53" s="60" t="str">
        <f>'Detail-Data Entry Form'!A53</f>
        <v/>
      </c>
      <c r="B53" s="113" t="str">
        <f>IF($A53="","",VLOOKUP($A53,'Detail-Data Entry Form'!$A$12:$S$108,2,FALSE))</f>
        <v/>
      </c>
      <c r="C53" s="113" t="str">
        <f>IF($A53="","",VLOOKUP($A53,'Detail-Data Entry Form'!$A$12:$S$108,3,FALSE))</f>
        <v/>
      </c>
      <c r="D53" s="113" t="str">
        <f>IF($A53="","",VLOOKUP($A53,'Detail-Data Entry Form'!$A$12:$S$108,4,FALSE))</f>
        <v/>
      </c>
      <c r="E53" s="114" t="str">
        <f>IF($A53="","",VLOOKUP($A53,'Detail-Data Entry Form'!$A$12:$S$108,5,FALSE))</f>
        <v/>
      </c>
      <c r="F53" s="114" t="str">
        <f>IF($A53="","",VLOOKUP($A53,'Detail-Data Entry Form'!$A$12:$S$108,6,FALSE))</f>
        <v/>
      </c>
      <c r="G53" s="115" t="str">
        <f>IF($A53="","",VLOOKUP($A53,'Detail-Data Entry Form'!$A$12:$S$108,7,FALSE))</f>
        <v/>
      </c>
      <c r="H53" s="116" t="str">
        <f>IF($A53="","",VLOOKUP($A53,'Detail-Data Entry Form'!$A$12:$S$108,8,FALSE))</f>
        <v/>
      </c>
      <c r="I53" s="116" t="str">
        <f>IF($A53="","",VLOOKUP($A53,'Detail-Data Entry Form'!$A$12:$S$108,9,FALSE))</f>
        <v/>
      </c>
      <c r="J53" s="61" t="str">
        <f>IF($A53="","",VLOOKUP($A53,'Detail-Data Entry Form'!$A$12:$S$108,10,FALSE))</f>
        <v/>
      </c>
      <c r="K53" s="127" t="str">
        <f>IF($A53="","",VLOOKUP($A53,'Detail-Data Entry Form'!$A$12:$S$108,11,FALSE)/$J53)</f>
        <v/>
      </c>
      <c r="L53" s="127" t="str">
        <f>IF($A53="","",VLOOKUP($A53,'Detail-Data Entry Form'!$A$12:$S$108,12,FALSE)/$J53)</f>
        <v/>
      </c>
      <c r="M53" s="127" t="str">
        <f>IF($A53="","",VLOOKUP($A53,'Detail-Data Entry Form'!$A$12:$S$108,13,FALSE)/$J53)</f>
        <v/>
      </c>
      <c r="N53" s="127" t="str">
        <f>IF($A53="","",VLOOKUP($A53,'Detail-Data Entry Form'!$A$12:$S$108,14,FALSE)/$J53)</f>
        <v/>
      </c>
      <c r="O53" s="128" t="str">
        <f>IF($A53="","",VLOOKUP($A53,'Detail-Data Entry Form'!$A$12:$S$108,15,FALSE)/$J53)</f>
        <v/>
      </c>
      <c r="P53" s="127" t="str">
        <f>IF($A53="","",VLOOKUP($A53,'Detail-Data Entry Form'!$A$12:$S$108,16,FALSE)/$J53)</f>
        <v/>
      </c>
      <c r="Q53" s="129" t="str">
        <f>IF($A53="","",VLOOKUP($A53,'Detail-Data Entry Form'!$A$12:$S$108,17,FALSE))</f>
        <v/>
      </c>
      <c r="R53" s="128" t="str">
        <f>IF($A53="","",(VLOOKUP($A53,'Detail-Data Entry Form'!$A$12:$S$108,19,FALSE)-J53)/$J53)</f>
        <v/>
      </c>
    </row>
    <row r="54" spans="1:18" s="10" customFormat="1" hidden="1" x14ac:dyDescent="0.25">
      <c r="A54" s="60" t="str">
        <f>'Detail-Data Entry Form'!A54</f>
        <v/>
      </c>
      <c r="B54" s="113" t="str">
        <f>IF($A54="","",VLOOKUP($A54,'Detail-Data Entry Form'!$A$12:$S$108,2,FALSE))</f>
        <v/>
      </c>
      <c r="C54" s="113" t="str">
        <f>IF($A54="","",VLOOKUP($A54,'Detail-Data Entry Form'!$A$12:$S$108,3,FALSE))</f>
        <v/>
      </c>
      <c r="D54" s="113" t="str">
        <f>IF($A54="","",VLOOKUP($A54,'Detail-Data Entry Form'!$A$12:$S$108,4,FALSE))</f>
        <v/>
      </c>
      <c r="E54" s="114" t="str">
        <f>IF($A54="","",VLOOKUP($A54,'Detail-Data Entry Form'!$A$12:$S$108,5,FALSE))</f>
        <v/>
      </c>
      <c r="F54" s="114" t="str">
        <f>IF($A54="","",VLOOKUP($A54,'Detail-Data Entry Form'!$A$12:$S$108,6,FALSE))</f>
        <v/>
      </c>
      <c r="G54" s="115" t="str">
        <f>IF($A54="","",VLOOKUP($A54,'Detail-Data Entry Form'!$A$12:$S$108,7,FALSE))</f>
        <v/>
      </c>
      <c r="H54" s="116" t="str">
        <f>IF($A54="","",VLOOKUP($A54,'Detail-Data Entry Form'!$A$12:$S$108,8,FALSE))</f>
        <v/>
      </c>
      <c r="I54" s="116" t="str">
        <f>IF($A54="","",VLOOKUP($A54,'Detail-Data Entry Form'!$A$12:$S$108,9,FALSE))</f>
        <v/>
      </c>
      <c r="J54" s="61" t="str">
        <f>IF($A54="","",VLOOKUP($A54,'Detail-Data Entry Form'!$A$12:$S$108,10,FALSE))</f>
        <v/>
      </c>
      <c r="K54" s="127" t="str">
        <f>IF($A54="","",VLOOKUP($A54,'Detail-Data Entry Form'!$A$12:$S$108,11,FALSE)/$J54)</f>
        <v/>
      </c>
      <c r="L54" s="127" t="str">
        <f>IF($A54="","",VLOOKUP($A54,'Detail-Data Entry Form'!$A$12:$S$108,12,FALSE)/$J54)</f>
        <v/>
      </c>
      <c r="M54" s="127" t="str">
        <f>IF($A54="","",VLOOKUP($A54,'Detail-Data Entry Form'!$A$12:$S$108,13,FALSE)/$J54)</f>
        <v/>
      </c>
      <c r="N54" s="127" t="str">
        <f>IF($A54="","",VLOOKUP($A54,'Detail-Data Entry Form'!$A$12:$S$108,14,FALSE)/$J54)</f>
        <v/>
      </c>
      <c r="O54" s="128" t="str">
        <f>IF($A54="","",VLOOKUP($A54,'Detail-Data Entry Form'!$A$12:$S$108,15,FALSE)/$J54)</f>
        <v/>
      </c>
      <c r="P54" s="127" t="str">
        <f>IF($A54="","",VLOOKUP($A54,'Detail-Data Entry Form'!$A$12:$S$108,16,FALSE)/$J54)</f>
        <v/>
      </c>
      <c r="Q54" s="129" t="str">
        <f>IF($A54="","",VLOOKUP($A54,'Detail-Data Entry Form'!$A$12:$S$108,17,FALSE))</f>
        <v/>
      </c>
      <c r="R54" s="128" t="str">
        <f>IF($A54="","",(VLOOKUP($A54,'Detail-Data Entry Form'!$A$12:$S$108,19,FALSE)-J54)/$J54)</f>
        <v/>
      </c>
    </row>
    <row r="55" spans="1:18" s="10" customFormat="1" hidden="1" x14ac:dyDescent="0.25">
      <c r="A55" s="60" t="str">
        <f>'Detail-Data Entry Form'!A55</f>
        <v/>
      </c>
      <c r="B55" s="113" t="str">
        <f>IF($A55="","",VLOOKUP($A55,'Detail-Data Entry Form'!$A$12:$S$108,2,FALSE))</f>
        <v/>
      </c>
      <c r="C55" s="113" t="str">
        <f>IF($A55="","",VLOOKUP($A55,'Detail-Data Entry Form'!$A$12:$S$108,3,FALSE))</f>
        <v/>
      </c>
      <c r="D55" s="113" t="str">
        <f>IF($A55="","",VLOOKUP($A55,'Detail-Data Entry Form'!$A$12:$S$108,4,FALSE))</f>
        <v/>
      </c>
      <c r="E55" s="114" t="str">
        <f>IF($A55="","",VLOOKUP($A55,'Detail-Data Entry Form'!$A$12:$S$108,5,FALSE))</f>
        <v/>
      </c>
      <c r="F55" s="114" t="str">
        <f>IF($A55="","",VLOOKUP($A55,'Detail-Data Entry Form'!$A$12:$S$108,6,FALSE))</f>
        <v/>
      </c>
      <c r="G55" s="115" t="str">
        <f>IF($A55="","",VLOOKUP($A55,'Detail-Data Entry Form'!$A$12:$S$108,7,FALSE))</f>
        <v/>
      </c>
      <c r="H55" s="116" t="str">
        <f>IF($A55="","",VLOOKUP($A55,'Detail-Data Entry Form'!$A$12:$S$108,8,FALSE))</f>
        <v/>
      </c>
      <c r="I55" s="116" t="str">
        <f>IF($A55="","",VLOOKUP($A55,'Detail-Data Entry Form'!$A$12:$S$108,9,FALSE))</f>
        <v/>
      </c>
      <c r="J55" s="61" t="str">
        <f>IF($A55="","",VLOOKUP($A55,'Detail-Data Entry Form'!$A$12:$S$108,10,FALSE))</f>
        <v/>
      </c>
      <c r="K55" s="127" t="str">
        <f>IF($A55="","",VLOOKUP($A55,'Detail-Data Entry Form'!$A$12:$S$108,11,FALSE)/$J55)</f>
        <v/>
      </c>
      <c r="L55" s="127" t="str">
        <f>IF($A55="","",VLOOKUP($A55,'Detail-Data Entry Form'!$A$12:$S$108,12,FALSE)/$J55)</f>
        <v/>
      </c>
      <c r="M55" s="127" t="str">
        <f>IF($A55="","",VLOOKUP($A55,'Detail-Data Entry Form'!$A$12:$S$108,13,FALSE)/$J55)</f>
        <v/>
      </c>
      <c r="N55" s="127" t="str">
        <f>IF($A55="","",VLOOKUP($A55,'Detail-Data Entry Form'!$A$12:$S$108,14,FALSE)/$J55)</f>
        <v/>
      </c>
      <c r="O55" s="128" t="str">
        <f>IF($A55="","",VLOOKUP($A55,'Detail-Data Entry Form'!$A$12:$S$108,15,FALSE)/$J55)</f>
        <v/>
      </c>
      <c r="P55" s="127" t="str">
        <f>IF($A55="","",VLOOKUP($A55,'Detail-Data Entry Form'!$A$12:$S$108,16,FALSE)/$J55)</f>
        <v/>
      </c>
      <c r="Q55" s="129" t="str">
        <f>IF($A55="","",VLOOKUP($A55,'Detail-Data Entry Form'!$A$12:$S$108,17,FALSE))</f>
        <v/>
      </c>
      <c r="R55" s="128" t="str">
        <f>IF($A55="","",(VLOOKUP($A55,'Detail-Data Entry Form'!$A$12:$S$108,19,FALSE)-J55)/$J55)</f>
        <v/>
      </c>
    </row>
    <row r="56" spans="1:18" s="10" customFormat="1" hidden="1" x14ac:dyDescent="0.25">
      <c r="A56" s="60" t="str">
        <f>'Detail-Data Entry Form'!A56</f>
        <v/>
      </c>
      <c r="B56" s="113" t="str">
        <f>IF($A56="","",VLOOKUP($A56,'Detail-Data Entry Form'!$A$12:$S$108,2,FALSE))</f>
        <v/>
      </c>
      <c r="C56" s="113" t="str">
        <f>IF($A56="","",VLOOKUP($A56,'Detail-Data Entry Form'!$A$12:$S$108,3,FALSE))</f>
        <v/>
      </c>
      <c r="D56" s="113" t="str">
        <f>IF($A56="","",VLOOKUP($A56,'Detail-Data Entry Form'!$A$12:$S$108,4,FALSE))</f>
        <v/>
      </c>
      <c r="E56" s="114" t="str">
        <f>IF($A56="","",VLOOKUP($A56,'Detail-Data Entry Form'!$A$12:$S$108,5,FALSE))</f>
        <v/>
      </c>
      <c r="F56" s="114" t="str">
        <f>IF($A56="","",VLOOKUP($A56,'Detail-Data Entry Form'!$A$12:$S$108,6,FALSE))</f>
        <v/>
      </c>
      <c r="G56" s="115" t="str">
        <f>IF($A56="","",VLOOKUP($A56,'Detail-Data Entry Form'!$A$12:$S$108,7,FALSE))</f>
        <v/>
      </c>
      <c r="H56" s="116" t="str">
        <f>IF($A56="","",VLOOKUP($A56,'Detail-Data Entry Form'!$A$12:$S$108,8,FALSE))</f>
        <v/>
      </c>
      <c r="I56" s="116" t="str">
        <f>IF($A56="","",VLOOKUP($A56,'Detail-Data Entry Form'!$A$12:$S$108,9,FALSE))</f>
        <v/>
      </c>
      <c r="J56" s="61" t="str">
        <f>IF($A56="","",VLOOKUP($A56,'Detail-Data Entry Form'!$A$12:$S$108,10,FALSE))</f>
        <v/>
      </c>
      <c r="K56" s="127" t="str">
        <f>IF($A56="","",VLOOKUP($A56,'Detail-Data Entry Form'!$A$12:$S$108,11,FALSE)/$J56)</f>
        <v/>
      </c>
      <c r="L56" s="127" t="str">
        <f>IF($A56="","",VLOOKUP($A56,'Detail-Data Entry Form'!$A$12:$S$108,12,FALSE)/$J56)</f>
        <v/>
      </c>
      <c r="M56" s="127" t="str">
        <f>IF($A56="","",VLOOKUP($A56,'Detail-Data Entry Form'!$A$12:$S$108,13,FALSE)/$J56)</f>
        <v/>
      </c>
      <c r="N56" s="127" t="str">
        <f>IF($A56="","",VLOOKUP($A56,'Detail-Data Entry Form'!$A$12:$S$108,14,FALSE)/$J56)</f>
        <v/>
      </c>
      <c r="O56" s="128" t="str">
        <f>IF($A56="","",VLOOKUP($A56,'Detail-Data Entry Form'!$A$12:$S$108,15,FALSE)/$J56)</f>
        <v/>
      </c>
      <c r="P56" s="127" t="str">
        <f>IF($A56="","",VLOOKUP($A56,'Detail-Data Entry Form'!$A$12:$S$108,16,FALSE)/$J56)</f>
        <v/>
      </c>
      <c r="Q56" s="129" t="str">
        <f>IF($A56="","",VLOOKUP($A56,'Detail-Data Entry Form'!$A$12:$S$108,17,FALSE))</f>
        <v/>
      </c>
      <c r="R56" s="128" t="str">
        <f>IF($A56="","",(VLOOKUP($A56,'Detail-Data Entry Form'!$A$12:$S$108,19,FALSE)-J56)/$J56)</f>
        <v/>
      </c>
    </row>
    <row r="57" spans="1:18" s="10" customFormat="1" hidden="1" x14ac:dyDescent="0.25">
      <c r="A57" s="60" t="str">
        <f>'Detail-Data Entry Form'!A57</f>
        <v/>
      </c>
      <c r="B57" s="113" t="str">
        <f>IF($A57="","",VLOOKUP($A57,'Detail-Data Entry Form'!$A$12:$S$108,2,FALSE))</f>
        <v/>
      </c>
      <c r="C57" s="113" t="str">
        <f>IF($A57="","",VLOOKUP($A57,'Detail-Data Entry Form'!$A$12:$S$108,3,FALSE))</f>
        <v/>
      </c>
      <c r="D57" s="113" t="str">
        <f>IF($A57="","",VLOOKUP($A57,'Detail-Data Entry Form'!$A$12:$S$108,4,FALSE))</f>
        <v/>
      </c>
      <c r="E57" s="114" t="str">
        <f>IF($A57="","",VLOOKUP($A57,'Detail-Data Entry Form'!$A$12:$S$108,5,FALSE))</f>
        <v/>
      </c>
      <c r="F57" s="114" t="str">
        <f>IF($A57="","",VLOOKUP($A57,'Detail-Data Entry Form'!$A$12:$S$108,6,FALSE))</f>
        <v/>
      </c>
      <c r="G57" s="115" t="str">
        <f>IF($A57="","",VLOOKUP($A57,'Detail-Data Entry Form'!$A$12:$S$108,7,FALSE))</f>
        <v/>
      </c>
      <c r="H57" s="116" t="str">
        <f>IF($A57="","",VLOOKUP($A57,'Detail-Data Entry Form'!$A$12:$S$108,8,FALSE))</f>
        <v/>
      </c>
      <c r="I57" s="116" t="str">
        <f>IF($A57="","",VLOOKUP($A57,'Detail-Data Entry Form'!$A$12:$S$108,9,FALSE))</f>
        <v/>
      </c>
      <c r="J57" s="61" t="str">
        <f>IF($A57="","",VLOOKUP($A57,'Detail-Data Entry Form'!$A$12:$S$108,10,FALSE))</f>
        <v/>
      </c>
      <c r="K57" s="127" t="str">
        <f>IF($A57="","",VLOOKUP($A57,'Detail-Data Entry Form'!$A$12:$S$108,11,FALSE)/$J57)</f>
        <v/>
      </c>
      <c r="L57" s="127" t="str">
        <f>IF($A57="","",VLOOKUP($A57,'Detail-Data Entry Form'!$A$12:$S$108,12,FALSE)/$J57)</f>
        <v/>
      </c>
      <c r="M57" s="127" t="str">
        <f>IF($A57="","",VLOOKUP($A57,'Detail-Data Entry Form'!$A$12:$S$108,13,FALSE)/$J57)</f>
        <v/>
      </c>
      <c r="N57" s="127" t="str">
        <f>IF($A57="","",VLOOKUP($A57,'Detail-Data Entry Form'!$A$12:$S$108,14,FALSE)/$J57)</f>
        <v/>
      </c>
      <c r="O57" s="128" t="str">
        <f>IF($A57="","",VLOOKUP($A57,'Detail-Data Entry Form'!$A$12:$S$108,15,FALSE)/$J57)</f>
        <v/>
      </c>
      <c r="P57" s="127" t="str">
        <f>IF($A57="","",VLOOKUP($A57,'Detail-Data Entry Form'!$A$12:$S$108,16,FALSE)/$J57)</f>
        <v/>
      </c>
      <c r="Q57" s="129" t="str">
        <f>IF($A57="","",VLOOKUP($A57,'Detail-Data Entry Form'!$A$12:$S$108,17,FALSE))</f>
        <v/>
      </c>
      <c r="R57" s="128" t="str">
        <f>IF($A57="","",(VLOOKUP($A57,'Detail-Data Entry Form'!$A$12:$S$108,19,FALSE)-J57)/$J57)</f>
        <v/>
      </c>
    </row>
    <row r="58" spans="1:18" s="10" customFormat="1" hidden="1" x14ac:dyDescent="0.25">
      <c r="A58" s="60" t="str">
        <f>'Detail-Data Entry Form'!A58</f>
        <v/>
      </c>
      <c r="B58" s="113" t="str">
        <f>IF($A58="","",VLOOKUP($A58,'Detail-Data Entry Form'!$A$12:$S$108,2,FALSE))</f>
        <v/>
      </c>
      <c r="C58" s="113" t="str">
        <f>IF($A58="","",VLOOKUP($A58,'Detail-Data Entry Form'!$A$12:$S$108,3,FALSE))</f>
        <v/>
      </c>
      <c r="D58" s="113" t="str">
        <f>IF($A58="","",VLOOKUP($A58,'Detail-Data Entry Form'!$A$12:$S$108,4,FALSE))</f>
        <v/>
      </c>
      <c r="E58" s="114" t="str">
        <f>IF($A58="","",VLOOKUP($A58,'Detail-Data Entry Form'!$A$12:$S$108,5,FALSE))</f>
        <v/>
      </c>
      <c r="F58" s="114" t="str">
        <f>IF($A58="","",VLOOKUP($A58,'Detail-Data Entry Form'!$A$12:$S$108,6,FALSE))</f>
        <v/>
      </c>
      <c r="G58" s="115" t="str">
        <f>IF($A58="","",VLOOKUP($A58,'Detail-Data Entry Form'!$A$12:$S$108,7,FALSE))</f>
        <v/>
      </c>
      <c r="H58" s="116" t="str">
        <f>IF($A58="","",VLOOKUP($A58,'Detail-Data Entry Form'!$A$12:$S$108,8,FALSE))</f>
        <v/>
      </c>
      <c r="I58" s="116" t="str">
        <f>IF($A58="","",VLOOKUP($A58,'Detail-Data Entry Form'!$A$12:$S$108,9,FALSE))</f>
        <v/>
      </c>
      <c r="J58" s="61" t="str">
        <f>IF($A58="","",VLOOKUP($A58,'Detail-Data Entry Form'!$A$12:$S$108,10,FALSE))</f>
        <v/>
      </c>
      <c r="K58" s="127" t="str">
        <f>IF($A58="","",VLOOKUP($A58,'Detail-Data Entry Form'!$A$12:$S$108,11,FALSE)/$J58)</f>
        <v/>
      </c>
      <c r="L58" s="127" t="str">
        <f>IF($A58="","",VLOOKUP($A58,'Detail-Data Entry Form'!$A$12:$S$108,12,FALSE)/$J58)</f>
        <v/>
      </c>
      <c r="M58" s="127" t="str">
        <f>IF($A58="","",VLOOKUP($A58,'Detail-Data Entry Form'!$A$12:$S$108,13,FALSE)/$J58)</f>
        <v/>
      </c>
      <c r="N58" s="127" t="str">
        <f>IF($A58="","",VLOOKUP($A58,'Detail-Data Entry Form'!$A$12:$S$108,14,FALSE)/$J58)</f>
        <v/>
      </c>
      <c r="O58" s="128" t="str">
        <f>IF($A58="","",VLOOKUP($A58,'Detail-Data Entry Form'!$A$12:$S$108,15,FALSE)/$J58)</f>
        <v/>
      </c>
      <c r="P58" s="127" t="str">
        <f>IF($A58="","",VLOOKUP($A58,'Detail-Data Entry Form'!$A$12:$S$108,16,FALSE)/$J58)</f>
        <v/>
      </c>
      <c r="Q58" s="129" t="str">
        <f>IF($A58="","",VLOOKUP($A58,'Detail-Data Entry Form'!$A$12:$S$108,17,FALSE))</f>
        <v/>
      </c>
      <c r="R58" s="128" t="str">
        <f>IF($A58="","",(VLOOKUP($A58,'Detail-Data Entry Form'!$A$12:$S$108,19,FALSE)-J58)/$J58)</f>
        <v/>
      </c>
    </row>
    <row r="59" spans="1:18" s="10" customFormat="1" hidden="1" x14ac:dyDescent="0.25">
      <c r="A59" s="60" t="str">
        <f>'Detail-Data Entry Form'!A59</f>
        <v/>
      </c>
      <c r="B59" s="113" t="str">
        <f>IF($A59="","",VLOOKUP($A59,'Detail-Data Entry Form'!$A$12:$S$108,2,FALSE))</f>
        <v/>
      </c>
      <c r="C59" s="113" t="str">
        <f>IF($A59="","",VLOOKUP($A59,'Detail-Data Entry Form'!$A$12:$S$108,3,FALSE))</f>
        <v/>
      </c>
      <c r="D59" s="113" t="str">
        <f>IF($A59="","",VLOOKUP($A59,'Detail-Data Entry Form'!$A$12:$S$108,4,FALSE))</f>
        <v/>
      </c>
      <c r="E59" s="114" t="str">
        <f>IF($A59="","",VLOOKUP($A59,'Detail-Data Entry Form'!$A$12:$S$108,5,FALSE))</f>
        <v/>
      </c>
      <c r="F59" s="114" t="str">
        <f>IF($A59="","",VLOOKUP($A59,'Detail-Data Entry Form'!$A$12:$S$108,6,FALSE))</f>
        <v/>
      </c>
      <c r="G59" s="115" t="str">
        <f>IF($A59="","",VLOOKUP($A59,'Detail-Data Entry Form'!$A$12:$S$108,7,FALSE))</f>
        <v/>
      </c>
      <c r="H59" s="116" t="str">
        <f>IF($A59="","",VLOOKUP($A59,'Detail-Data Entry Form'!$A$12:$S$108,8,FALSE))</f>
        <v/>
      </c>
      <c r="I59" s="116" t="str">
        <f>IF($A59="","",VLOOKUP($A59,'Detail-Data Entry Form'!$A$12:$S$108,9,FALSE))</f>
        <v/>
      </c>
      <c r="J59" s="61" t="str">
        <f>IF($A59="","",VLOOKUP($A59,'Detail-Data Entry Form'!$A$12:$S$108,10,FALSE))</f>
        <v/>
      </c>
      <c r="K59" s="127" t="str">
        <f>IF($A59="","",VLOOKUP($A59,'Detail-Data Entry Form'!$A$12:$S$108,11,FALSE)/$J59)</f>
        <v/>
      </c>
      <c r="L59" s="127" t="str">
        <f>IF($A59="","",VLOOKUP($A59,'Detail-Data Entry Form'!$A$12:$S$108,12,FALSE)/$J59)</f>
        <v/>
      </c>
      <c r="M59" s="127" t="str">
        <f>IF($A59="","",VLOOKUP($A59,'Detail-Data Entry Form'!$A$12:$S$108,13,FALSE)/$J59)</f>
        <v/>
      </c>
      <c r="N59" s="127" t="str">
        <f>IF($A59="","",VLOOKUP($A59,'Detail-Data Entry Form'!$A$12:$S$108,14,FALSE)/$J59)</f>
        <v/>
      </c>
      <c r="O59" s="128" t="str">
        <f>IF($A59="","",VLOOKUP($A59,'Detail-Data Entry Form'!$A$12:$S$108,15,FALSE)/$J59)</f>
        <v/>
      </c>
      <c r="P59" s="127" t="str">
        <f>IF($A59="","",VLOOKUP($A59,'Detail-Data Entry Form'!$A$12:$S$108,16,FALSE)/$J59)</f>
        <v/>
      </c>
      <c r="Q59" s="129" t="str">
        <f>IF($A59="","",VLOOKUP($A59,'Detail-Data Entry Form'!$A$12:$S$108,17,FALSE))</f>
        <v/>
      </c>
      <c r="R59" s="128" t="str">
        <f>IF($A59="","",(VLOOKUP($A59,'Detail-Data Entry Form'!$A$12:$S$108,19,FALSE)-J59)/$J59)</f>
        <v/>
      </c>
    </row>
    <row r="60" spans="1:18" s="10" customFormat="1" hidden="1" x14ac:dyDescent="0.25">
      <c r="A60" s="60" t="str">
        <f>'Detail-Data Entry Form'!A60</f>
        <v/>
      </c>
      <c r="B60" s="113" t="str">
        <f>IF($A60="","",VLOOKUP($A60,'Detail-Data Entry Form'!$A$12:$S$108,2,FALSE))</f>
        <v/>
      </c>
      <c r="C60" s="113" t="str">
        <f>IF($A60="","",VLOOKUP($A60,'Detail-Data Entry Form'!$A$12:$S$108,3,FALSE))</f>
        <v/>
      </c>
      <c r="D60" s="113" t="str">
        <f>IF($A60="","",VLOOKUP($A60,'Detail-Data Entry Form'!$A$12:$S$108,4,FALSE))</f>
        <v/>
      </c>
      <c r="E60" s="114" t="str">
        <f>IF($A60="","",VLOOKUP($A60,'Detail-Data Entry Form'!$A$12:$S$108,5,FALSE))</f>
        <v/>
      </c>
      <c r="F60" s="114" t="str">
        <f>IF($A60="","",VLOOKUP($A60,'Detail-Data Entry Form'!$A$12:$S$108,6,FALSE))</f>
        <v/>
      </c>
      <c r="G60" s="115" t="str">
        <f>IF($A60="","",VLOOKUP($A60,'Detail-Data Entry Form'!$A$12:$S$108,7,FALSE))</f>
        <v/>
      </c>
      <c r="H60" s="116" t="str">
        <f>IF($A60="","",VLOOKUP($A60,'Detail-Data Entry Form'!$A$12:$S$108,8,FALSE))</f>
        <v/>
      </c>
      <c r="I60" s="116" t="str">
        <f>IF($A60="","",VLOOKUP($A60,'Detail-Data Entry Form'!$A$12:$S$108,9,FALSE))</f>
        <v/>
      </c>
      <c r="J60" s="61" t="str">
        <f>IF($A60="","",VLOOKUP($A60,'Detail-Data Entry Form'!$A$12:$S$108,10,FALSE))</f>
        <v/>
      </c>
      <c r="K60" s="127" t="str">
        <f>IF($A60="","",VLOOKUP($A60,'Detail-Data Entry Form'!$A$12:$S$108,11,FALSE)/$J60)</f>
        <v/>
      </c>
      <c r="L60" s="127" t="str">
        <f>IF($A60="","",VLOOKUP($A60,'Detail-Data Entry Form'!$A$12:$S$108,12,FALSE)/$J60)</f>
        <v/>
      </c>
      <c r="M60" s="127" t="str">
        <f>IF($A60="","",VLOOKUP($A60,'Detail-Data Entry Form'!$A$12:$S$108,13,FALSE)/$J60)</f>
        <v/>
      </c>
      <c r="N60" s="127" t="str">
        <f>IF($A60="","",VLOOKUP($A60,'Detail-Data Entry Form'!$A$12:$S$108,14,FALSE)/$J60)</f>
        <v/>
      </c>
      <c r="O60" s="128" t="str">
        <f>IF($A60="","",VLOOKUP($A60,'Detail-Data Entry Form'!$A$12:$S$108,15,FALSE)/$J60)</f>
        <v/>
      </c>
      <c r="P60" s="127" t="str">
        <f>IF($A60="","",VLOOKUP($A60,'Detail-Data Entry Form'!$A$12:$S$108,16,FALSE)/$J60)</f>
        <v/>
      </c>
      <c r="Q60" s="129" t="str">
        <f>IF($A60="","",VLOOKUP($A60,'Detail-Data Entry Form'!$A$12:$S$108,17,FALSE))</f>
        <v/>
      </c>
      <c r="R60" s="128" t="str">
        <f>IF($A60="","",(VLOOKUP($A60,'Detail-Data Entry Form'!$A$12:$S$108,19,FALSE)-J60)/$J60)</f>
        <v/>
      </c>
    </row>
    <row r="61" spans="1:18" s="10" customFormat="1" hidden="1" x14ac:dyDescent="0.25">
      <c r="A61" s="60" t="str">
        <f>'Detail-Data Entry Form'!A61</f>
        <v/>
      </c>
      <c r="B61" s="113" t="str">
        <f>IF($A61="","",VLOOKUP($A61,'Detail-Data Entry Form'!$A$12:$S$108,2,FALSE))</f>
        <v/>
      </c>
      <c r="C61" s="113" t="str">
        <f>IF($A61="","",VLOOKUP($A61,'Detail-Data Entry Form'!$A$12:$S$108,3,FALSE))</f>
        <v/>
      </c>
      <c r="D61" s="113" t="str">
        <f>IF($A61="","",VLOOKUP($A61,'Detail-Data Entry Form'!$A$12:$S$108,4,FALSE))</f>
        <v/>
      </c>
      <c r="E61" s="114" t="str">
        <f>IF($A61="","",VLOOKUP($A61,'Detail-Data Entry Form'!$A$12:$S$108,5,FALSE))</f>
        <v/>
      </c>
      <c r="F61" s="114" t="str">
        <f>IF($A61="","",VLOOKUP($A61,'Detail-Data Entry Form'!$A$12:$S$108,6,FALSE))</f>
        <v/>
      </c>
      <c r="G61" s="115" t="str">
        <f>IF($A61="","",VLOOKUP($A61,'Detail-Data Entry Form'!$A$12:$S$108,7,FALSE))</f>
        <v/>
      </c>
      <c r="H61" s="116" t="str">
        <f>IF($A61="","",VLOOKUP($A61,'Detail-Data Entry Form'!$A$12:$S$108,8,FALSE))</f>
        <v/>
      </c>
      <c r="I61" s="116" t="str">
        <f>IF($A61="","",VLOOKUP($A61,'Detail-Data Entry Form'!$A$12:$S$108,9,FALSE))</f>
        <v/>
      </c>
      <c r="J61" s="61" t="str">
        <f>IF($A61="","",VLOOKUP($A61,'Detail-Data Entry Form'!$A$12:$S$108,10,FALSE))</f>
        <v/>
      </c>
      <c r="K61" s="127" t="str">
        <f>IF($A61="","",VLOOKUP($A61,'Detail-Data Entry Form'!$A$12:$S$108,11,FALSE)/$J61)</f>
        <v/>
      </c>
      <c r="L61" s="127" t="str">
        <f>IF($A61="","",VLOOKUP($A61,'Detail-Data Entry Form'!$A$12:$S$108,12,FALSE)/$J61)</f>
        <v/>
      </c>
      <c r="M61" s="127" t="str">
        <f>IF($A61="","",VLOOKUP($A61,'Detail-Data Entry Form'!$A$12:$S$108,13,FALSE)/$J61)</f>
        <v/>
      </c>
      <c r="N61" s="127" t="str">
        <f>IF($A61="","",VLOOKUP($A61,'Detail-Data Entry Form'!$A$12:$S$108,14,FALSE)/$J61)</f>
        <v/>
      </c>
      <c r="O61" s="128" t="str">
        <f>IF($A61="","",VLOOKUP($A61,'Detail-Data Entry Form'!$A$12:$S$108,15,FALSE)/$J61)</f>
        <v/>
      </c>
      <c r="P61" s="127" t="str">
        <f>IF($A61="","",VLOOKUP($A61,'Detail-Data Entry Form'!$A$12:$S$108,16,FALSE)/$J61)</f>
        <v/>
      </c>
      <c r="Q61" s="129" t="str">
        <f>IF($A61="","",VLOOKUP($A61,'Detail-Data Entry Form'!$A$12:$S$108,17,FALSE))</f>
        <v/>
      </c>
      <c r="R61" s="128" t="str">
        <f>IF($A61="","",(VLOOKUP($A61,'Detail-Data Entry Form'!$A$12:$S$108,19,FALSE)-J61)/$J61)</f>
        <v/>
      </c>
    </row>
    <row r="62" spans="1:18" s="10" customFormat="1" hidden="1" x14ac:dyDescent="0.25">
      <c r="A62" s="60" t="str">
        <f>'Detail-Data Entry Form'!A62</f>
        <v/>
      </c>
      <c r="B62" s="113" t="str">
        <f>IF($A62="","",VLOOKUP($A62,'Detail-Data Entry Form'!$A$12:$S$108,2,FALSE))</f>
        <v/>
      </c>
      <c r="C62" s="113" t="str">
        <f>IF($A62="","",VLOOKUP($A62,'Detail-Data Entry Form'!$A$12:$S$108,3,FALSE))</f>
        <v/>
      </c>
      <c r="D62" s="113" t="str">
        <f>IF($A62="","",VLOOKUP($A62,'Detail-Data Entry Form'!$A$12:$S$108,4,FALSE))</f>
        <v/>
      </c>
      <c r="E62" s="114" t="str">
        <f>IF($A62="","",VLOOKUP($A62,'Detail-Data Entry Form'!$A$12:$S$108,5,FALSE))</f>
        <v/>
      </c>
      <c r="F62" s="114" t="str">
        <f>IF($A62="","",VLOOKUP($A62,'Detail-Data Entry Form'!$A$12:$S$108,6,FALSE))</f>
        <v/>
      </c>
      <c r="G62" s="115" t="str">
        <f>IF($A62="","",VLOOKUP($A62,'Detail-Data Entry Form'!$A$12:$S$108,7,FALSE))</f>
        <v/>
      </c>
      <c r="H62" s="116" t="str">
        <f>IF($A62="","",VLOOKUP($A62,'Detail-Data Entry Form'!$A$12:$S$108,8,FALSE))</f>
        <v/>
      </c>
      <c r="I62" s="116" t="str">
        <f>IF($A62="","",VLOOKUP($A62,'Detail-Data Entry Form'!$A$12:$S$108,9,FALSE))</f>
        <v/>
      </c>
      <c r="J62" s="61" t="str">
        <f>IF($A62="","",VLOOKUP($A62,'Detail-Data Entry Form'!$A$12:$S$108,10,FALSE))</f>
        <v/>
      </c>
      <c r="K62" s="127" t="str">
        <f>IF($A62="","",VLOOKUP($A62,'Detail-Data Entry Form'!$A$12:$S$108,11,FALSE)/$J62)</f>
        <v/>
      </c>
      <c r="L62" s="127" t="str">
        <f>IF($A62="","",VLOOKUP($A62,'Detail-Data Entry Form'!$A$12:$S$108,12,FALSE)/$J62)</f>
        <v/>
      </c>
      <c r="M62" s="127" t="str">
        <f>IF($A62="","",VLOOKUP($A62,'Detail-Data Entry Form'!$A$12:$S$108,13,FALSE)/$J62)</f>
        <v/>
      </c>
      <c r="N62" s="127" t="str">
        <f>IF($A62="","",VLOOKUP($A62,'Detail-Data Entry Form'!$A$12:$S$108,14,FALSE)/$J62)</f>
        <v/>
      </c>
      <c r="O62" s="128" t="str">
        <f>IF($A62="","",VLOOKUP($A62,'Detail-Data Entry Form'!$A$12:$S$108,15,FALSE)/$J62)</f>
        <v/>
      </c>
      <c r="P62" s="127" t="str">
        <f>IF($A62="","",VLOOKUP($A62,'Detail-Data Entry Form'!$A$12:$S$108,16,FALSE)/$J62)</f>
        <v/>
      </c>
      <c r="Q62" s="129" t="str">
        <f>IF($A62="","",VLOOKUP($A62,'Detail-Data Entry Form'!$A$12:$S$108,17,FALSE))</f>
        <v/>
      </c>
      <c r="R62" s="128" t="str">
        <f>IF($A62="","",(VLOOKUP($A62,'Detail-Data Entry Form'!$A$12:$S$108,19,FALSE)-J62)/$J62)</f>
        <v/>
      </c>
    </row>
    <row r="63" spans="1:18" s="10" customFormat="1" hidden="1" x14ac:dyDescent="0.25">
      <c r="A63" s="60" t="str">
        <f>'Detail-Data Entry Form'!A63</f>
        <v/>
      </c>
      <c r="B63" s="113" t="str">
        <f>IF($A63="","",VLOOKUP($A63,'Detail-Data Entry Form'!$A$12:$S$108,2,FALSE))</f>
        <v/>
      </c>
      <c r="C63" s="113" t="str">
        <f>IF($A63="","",VLOOKUP($A63,'Detail-Data Entry Form'!$A$12:$S$108,3,FALSE))</f>
        <v/>
      </c>
      <c r="D63" s="113" t="str">
        <f>IF($A63="","",VLOOKUP($A63,'Detail-Data Entry Form'!$A$12:$S$108,4,FALSE))</f>
        <v/>
      </c>
      <c r="E63" s="114" t="str">
        <f>IF($A63="","",VLOOKUP($A63,'Detail-Data Entry Form'!$A$12:$S$108,5,FALSE))</f>
        <v/>
      </c>
      <c r="F63" s="114" t="str">
        <f>IF($A63="","",VLOOKUP($A63,'Detail-Data Entry Form'!$A$12:$S$108,6,FALSE))</f>
        <v/>
      </c>
      <c r="G63" s="115" t="str">
        <f>IF($A63="","",VLOOKUP($A63,'Detail-Data Entry Form'!$A$12:$S$108,7,FALSE))</f>
        <v/>
      </c>
      <c r="H63" s="116" t="str">
        <f>IF($A63="","",VLOOKUP($A63,'Detail-Data Entry Form'!$A$12:$S$108,8,FALSE))</f>
        <v/>
      </c>
      <c r="I63" s="116" t="str">
        <f>IF($A63="","",VLOOKUP($A63,'Detail-Data Entry Form'!$A$12:$S$108,9,FALSE))</f>
        <v/>
      </c>
      <c r="J63" s="61" t="str">
        <f>IF($A63="","",VLOOKUP($A63,'Detail-Data Entry Form'!$A$12:$S$108,10,FALSE))</f>
        <v/>
      </c>
      <c r="K63" s="127" t="str">
        <f>IF($A63="","",VLOOKUP($A63,'Detail-Data Entry Form'!$A$12:$S$108,11,FALSE)/$J63)</f>
        <v/>
      </c>
      <c r="L63" s="127" t="str">
        <f>IF($A63="","",VLOOKUP($A63,'Detail-Data Entry Form'!$A$12:$S$108,12,FALSE)/$J63)</f>
        <v/>
      </c>
      <c r="M63" s="127" t="str">
        <f>IF($A63="","",VLOOKUP($A63,'Detail-Data Entry Form'!$A$12:$S$108,13,FALSE)/$J63)</f>
        <v/>
      </c>
      <c r="N63" s="127" t="str">
        <f>IF($A63="","",VLOOKUP($A63,'Detail-Data Entry Form'!$A$12:$S$108,14,FALSE)/$J63)</f>
        <v/>
      </c>
      <c r="O63" s="128" t="str">
        <f>IF($A63="","",VLOOKUP($A63,'Detail-Data Entry Form'!$A$12:$S$108,15,FALSE)/$J63)</f>
        <v/>
      </c>
      <c r="P63" s="127" t="str">
        <f>IF($A63="","",VLOOKUP($A63,'Detail-Data Entry Form'!$A$12:$S$108,16,FALSE)/$J63)</f>
        <v/>
      </c>
      <c r="Q63" s="129" t="str">
        <f>IF($A63="","",VLOOKUP($A63,'Detail-Data Entry Form'!$A$12:$S$108,17,FALSE))</f>
        <v/>
      </c>
      <c r="R63" s="128" t="str">
        <f>IF($A63="","",(VLOOKUP($A63,'Detail-Data Entry Form'!$A$12:$S$108,19,FALSE)-J63)/$J63)</f>
        <v/>
      </c>
    </row>
    <row r="64" spans="1:18" s="10" customFormat="1" hidden="1" x14ac:dyDescent="0.25">
      <c r="A64" s="60" t="str">
        <f>'Detail-Data Entry Form'!A64</f>
        <v/>
      </c>
      <c r="B64" s="113" t="str">
        <f>IF($A64="","",VLOOKUP($A64,'Detail-Data Entry Form'!$A$12:$S$108,2,FALSE))</f>
        <v/>
      </c>
      <c r="C64" s="113" t="str">
        <f>IF($A64="","",VLOOKUP($A64,'Detail-Data Entry Form'!$A$12:$S$108,3,FALSE))</f>
        <v/>
      </c>
      <c r="D64" s="113" t="str">
        <f>IF($A64="","",VLOOKUP($A64,'Detail-Data Entry Form'!$A$12:$S$108,4,FALSE))</f>
        <v/>
      </c>
      <c r="E64" s="114" t="str">
        <f>IF($A64="","",VLOOKUP($A64,'Detail-Data Entry Form'!$A$12:$S$108,5,FALSE))</f>
        <v/>
      </c>
      <c r="F64" s="114" t="str">
        <f>IF($A64="","",VLOOKUP($A64,'Detail-Data Entry Form'!$A$12:$S$108,6,FALSE))</f>
        <v/>
      </c>
      <c r="G64" s="115" t="str">
        <f>IF($A64="","",VLOOKUP($A64,'Detail-Data Entry Form'!$A$12:$S$108,7,FALSE))</f>
        <v/>
      </c>
      <c r="H64" s="116" t="str">
        <f>IF($A64="","",VLOOKUP($A64,'Detail-Data Entry Form'!$A$12:$S$108,8,FALSE))</f>
        <v/>
      </c>
      <c r="I64" s="116" t="str">
        <f>IF($A64="","",VLOOKUP($A64,'Detail-Data Entry Form'!$A$12:$S$108,9,FALSE))</f>
        <v/>
      </c>
      <c r="J64" s="61" t="str">
        <f>IF($A64="","",VLOOKUP($A64,'Detail-Data Entry Form'!$A$12:$S$108,10,FALSE))</f>
        <v/>
      </c>
      <c r="K64" s="127" t="str">
        <f>IF($A64="","",VLOOKUP($A64,'Detail-Data Entry Form'!$A$12:$S$108,11,FALSE)/$J64)</f>
        <v/>
      </c>
      <c r="L64" s="127" t="str">
        <f>IF($A64="","",VLOOKUP($A64,'Detail-Data Entry Form'!$A$12:$S$108,12,FALSE)/$J64)</f>
        <v/>
      </c>
      <c r="M64" s="127" t="str">
        <f>IF($A64="","",VLOOKUP($A64,'Detail-Data Entry Form'!$A$12:$S$108,13,FALSE)/$J64)</f>
        <v/>
      </c>
      <c r="N64" s="127" t="str">
        <f>IF($A64="","",VLOOKUP($A64,'Detail-Data Entry Form'!$A$12:$S$108,14,FALSE)/$J64)</f>
        <v/>
      </c>
      <c r="O64" s="128" t="str">
        <f>IF($A64="","",VLOOKUP($A64,'Detail-Data Entry Form'!$A$12:$S$108,15,FALSE)/$J64)</f>
        <v/>
      </c>
      <c r="P64" s="127" t="str">
        <f>IF($A64="","",VLOOKUP($A64,'Detail-Data Entry Form'!$A$12:$S$108,16,FALSE)/$J64)</f>
        <v/>
      </c>
      <c r="Q64" s="129" t="str">
        <f>IF($A64="","",VLOOKUP($A64,'Detail-Data Entry Form'!$A$12:$S$108,17,FALSE))</f>
        <v/>
      </c>
      <c r="R64" s="128" t="str">
        <f>IF($A64="","",(VLOOKUP($A64,'Detail-Data Entry Form'!$A$12:$S$108,19,FALSE)-J64)/$J64)</f>
        <v/>
      </c>
    </row>
    <row r="65" spans="1:18" s="10" customFormat="1" hidden="1" x14ac:dyDescent="0.25">
      <c r="A65" s="60" t="str">
        <f>'Detail-Data Entry Form'!A65</f>
        <v/>
      </c>
      <c r="B65" s="113" t="str">
        <f>IF($A65="","",VLOOKUP($A65,'Detail-Data Entry Form'!$A$12:$S$108,2,FALSE))</f>
        <v/>
      </c>
      <c r="C65" s="113" t="str">
        <f>IF($A65="","",VLOOKUP($A65,'Detail-Data Entry Form'!$A$12:$S$108,3,FALSE))</f>
        <v/>
      </c>
      <c r="D65" s="113" t="str">
        <f>IF($A65="","",VLOOKUP($A65,'Detail-Data Entry Form'!$A$12:$S$108,4,FALSE))</f>
        <v/>
      </c>
      <c r="E65" s="114" t="str">
        <f>IF($A65="","",VLOOKUP($A65,'Detail-Data Entry Form'!$A$12:$S$108,5,FALSE))</f>
        <v/>
      </c>
      <c r="F65" s="114" t="str">
        <f>IF($A65="","",VLOOKUP($A65,'Detail-Data Entry Form'!$A$12:$S$108,6,FALSE))</f>
        <v/>
      </c>
      <c r="G65" s="115" t="str">
        <f>IF($A65="","",VLOOKUP($A65,'Detail-Data Entry Form'!$A$12:$S$108,7,FALSE))</f>
        <v/>
      </c>
      <c r="H65" s="116" t="str">
        <f>IF($A65="","",VLOOKUP($A65,'Detail-Data Entry Form'!$A$12:$S$108,8,FALSE))</f>
        <v/>
      </c>
      <c r="I65" s="116" t="str">
        <f>IF($A65="","",VLOOKUP($A65,'Detail-Data Entry Form'!$A$12:$S$108,9,FALSE))</f>
        <v/>
      </c>
      <c r="J65" s="61" t="str">
        <f>IF($A65="","",VLOOKUP($A65,'Detail-Data Entry Form'!$A$12:$S$108,10,FALSE))</f>
        <v/>
      </c>
      <c r="K65" s="127" t="str">
        <f>IF($A65="","",VLOOKUP($A65,'Detail-Data Entry Form'!$A$12:$S$108,11,FALSE)/$J65)</f>
        <v/>
      </c>
      <c r="L65" s="127" t="str">
        <f>IF($A65="","",VLOOKUP($A65,'Detail-Data Entry Form'!$A$12:$S$108,12,FALSE)/$J65)</f>
        <v/>
      </c>
      <c r="M65" s="127" t="str">
        <f>IF($A65="","",VLOOKUP($A65,'Detail-Data Entry Form'!$A$12:$S$108,13,FALSE)/$J65)</f>
        <v/>
      </c>
      <c r="N65" s="127" t="str">
        <f>IF($A65="","",VLOOKUP($A65,'Detail-Data Entry Form'!$A$12:$S$108,14,FALSE)/$J65)</f>
        <v/>
      </c>
      <c r="O65" s="128" t="str">
        <f>IF($A65="","",VLOOKUP($A65,'Detail-Data Entry Form'!$A$12:$S$108,15,FALSE)/$J65)</f>
        <v/>
      </c>
      <c r="P65" s="127" t="str">
        <f>IF($A65="","",VLOOKUP($A65,'Detail-Data Entry Form'!$A$12:$S$108,16,FALSE)/$J65)</f>
        <v/>
      </c>
      <c r="Q65" s="129" t="str">
        <f>IF($A65="","",VLOOKUP($A65,'Detail-Data Entry Form'!$A$12:$S$108,17,FALSE))</f>
        <v/>
      </c>
      <c r="R65" s="128" t="str">
        <f>IF($A65="","",(VLOOKUP($A65,'Detail-Data Entry Form'!$A$12:$S$108,19,FALSE)-J65)/$J65)</f>
        <v/>
      </c>
    </row>
    <row r="66" spans="1:18" s="10" customFormat="1" hidden="1" x14ac:dyDescent="0.25">
      <c r="A66" s="60" t="str">
        <f>'Detail-Data Entry Form'!A66</f>
        <v/>
      </c>
      <c r="B66" s="113" t="str">
        <f>IF($A66="","",VLOOKUP($A66,'Detail-Data Entry Form'!$A$12:$S$108,2,FALSE))</f>
        <v/>
      </c>
      <c r="C66" s="113" t="str">
        <f>IF($A66="","",VLOOKUP($A66,'Detail-Data Entry Form'!$A$12:$S$108,3,FALSE))</f>
        <v/>
      </c>
      <c r="D66" s="113" t="str">
        <f>IF($A66="","",VLOOKUP($A66,'Detail-Data Entry Form'!$A$12:$S$108,4,FALSE))</f>
        <v/>
      </c>
      <c r="E66" s="114" t="str">
        <f>IF($A66="","",VLOOKUP($A66,'Detail-Data Entry Form'!$A$12:$S$108,5,FALSE))</f>
        <v/>
      </c>
      <c r="F66" s="114" t="str">
        <f>IF($A66="","",VLOOKUP($A66,'Detail-Data Entry Form'!$A$12:$S$108,6,FALSE))</f>
        <v/>
      </c>
      <c r="G66" s="115" t="str">
        <f>IF($A66="","",VLOOKUP($A66,'Detail-Data Entry Form'!$A$12:$S$108,7,FALSE))</f>
        <v/>
      </c>
      <c r="H66" s="116" t="str">
        <f>IF($A66="","",VLOOKUP($A66,'Detail-Data Entry Form'!$A$12:$S$108,8,FALSE))</f>
        <v/>
      </c>
      <c r="I66" s="116" t="str">
        <f>IF($A66="","",VLOOKUP($A66,'Detail-Data Entry Form'!$A$12:$S$108,9,FALSE))</f>
        <v/>
      </c>
      <c r="J66" s="61" t="str">
        <f>IF($A66="","",VLOOKUP($A66,'Detail-Data Entry Form'!$A$12:$S$108,10,FALSE))</f>
        <v/>
      </c>
      <c r="K66" s="127" t="str">
        <f>IF($A66="","",VLOOKUP($A66,'Detail-Data Entry Form'!$A$12:$S$108,11,FALSE)/$J66)</f>
        <v/>
      </c>
      <c r="L66" s="127" t="str">
        <f>IF($A66="","",VLOOKUP($A66,'Detail-Data Entry Form'!$A$12:$S$108,12,FALSE)/$J66)</f>
        <v/>
      </c>
      <c r="M66" s="127" t="str">
        <f>IF($A66="","",VLOOKUP($A66,'Detail-Data Entry Form'!$A$12:$S$108,13,FALSE)/$J66)</f>
        <v/>
      </c>
      <c r="N66" s="127" t="str">
        <f>IF($A66="","",VLOOKUP($A66,'Detail-Data Entry Form'!$A$12:$S$108,14,FALSE)/$J66)</f>
        <v/>
      </c>
      <c r="O66" s="128" t="str">
        <f>IF($A66="","",VLOOKUP($A66,'Detail-Data Entry Form'!$A$12:$S$108,15,FALSE)/$J66)</f>
        <v/>
      </c>
      <c r="P66" s="127" t="str">
        <f>IF($A66="","",VLOOKUP($A66,'Detail-Data Entry Form'!$A$12:$S$108,16,FALSE)/$J66)</f>
        <v/>
      </c>
      <c r="Q66" s="129" t="str">
        <f>IF($A66="","",VLOOKUP($A66,'Detail-Data Entry Form'!$A$12:$S$108,17,FALSE))</f>
        <v/>
      </c>
      <c r="R66" s="128" t="str">
        <f>IF($A66="","",(VLOOKUP($A66,'Detail-Data Entry Form'!$A$12:$S$108,19,FALSE)-J66)/$J66)</f>
        <v/>
      </c>
    </row>
    <row r="67" spans="1:18" s="10" customFormat="1" hidden="1" x14ac:dyDescent="0.25">
      <c r="A67" s="60" t="str">
        <f>'Detail-Data Entry Form'!A67</f>
        <v/>
      </c>
      <c r="B67" s="113" t="str">
        <f>IF($A67="","",VLOOKUP($A67,'Detail-Data Entry Form'!$A$12:$S$108,2,FALSE))</f>
        <v/>
      </c>
      <c r="C67" s="113" t="str">
        <f>IF($A67="","",VLOOKUP($A67,'Detail-Data Entry Form'!$A$12:$S$108,3,FALSE))</f>
        <v/>
      </c>
      <c r="D67" s="113" t="str">
        <f>IF($A67="","",VLOOKUP($A67,'Detail-Data Entry Form'!$A$12:$S$108,4,FALSE))</f>
        <v/>
      </c>
      <c r="E67" s="114" t="str">
        <f>IF($A67="","",VLOOKUP($A67,'Detail-Data Entry Form'!$A$12:$S$108,5,FALSE))</f>
        <v/>
      </c>
      <c r="F67" s="114" t="str">
        <f>IF($A67="","",VLOOKUP($A67,'Detail-Data Entry Form'!$A$12:$S$108,6,FALSE))</f>
        <v/>
      </c>
      <c r="G67" s="115" t="str">
        <f>IF($A67="","",VLOOKUP($A67,'Detail-Data Entry Form'!$A$12:$S$108,7,FALSE))</f>
        <v/>
      </c>
      <c r="H67" s="116" t="str">
        <f>IF($A67="","",VLOOKUP($A67,'Detail-Data Entry Form'!$A$12:$S$108,8,FALSE))</f>
        <v/>
      </c>
      <c r="I67" s="116" t="str">
        <f>IF($A67="","",VLOOKUP($A67,'Detail-Data Entry Form'!$A$12:$S$108,9,FALSE))</f>
        <v/>
      </c>
      <c r="J67" s="61" t="str">
        <f>IF($A67="","",VLOOKUP($A67,'Detail-Data Entry Form'!$A$12:$S$108,10,FALSE))</f>
        <v/>
      </c>
      <c r="K67" s="127" t="str">
        <f>IF($A67="","",VLOOKUP($A67,'Detail-Data Entry Form'!$A$12:$S$108,11,FALSE)/$J67)</f>
        <v/>
      </c>
      <c r="L67" s="127" t="str">
        <f>IF($A67="","",VLOOKUP($A67,'Detail-Data Entry Form'!$A$12:$S$108,12,FALSE)/$J67)</f>
        <v/>
      </c>
      <c r="M67" s="127" t="str">
        <f>IF($A67="","",VLOOKUP($A67,'Detail-Data Entry Form'!$A$12:$S$108,13,FALSE)/$J67)</f>
        <v/>
      </c>
      <c r="N67" s="127" t="str">
        <f>IF($A67="","",VLOOKUP($A67,'Detail-Data Entry Form'!$A$12:$S$108,14,FALSE)/$J67)</f>
        <v/>
      </c>
      <c r="O67" s="128" t="str">
        <f>IF($A67="","",VLOOKUP($A67,'Detail-Data Entry Form'!$A$12:$S$108,15,FALSE)/$J67)</f>
        <v/>
      </c>
      <c r="P67" s="127" t="str">
        <f>IF($A67="","",VLOOKUP($A67,'Detail-Data Entry Form'!$A$12:$S$108,16,FALSE)/$J67)</f>
        <v/>
      </c>
      <c r="Q67" s="129" t="str">
        <f>IF($A67="","",VLOOKUP($A67,'Detail-Data Entry Form'!$A$12:$S$108,17,FALSE))</f>
        <v/>
      </c>
      <c r="R67" s="128" t="str">
        <f>IF($A67="","",(VLOOKUP($A67,'Detail-Data Entry Form'!$A$12:$S$108,19,FALSE)-J67)/$J67)</f>
        <v/>
      </c>
    </row>
    <row r="68" spans="1:18" s="10" customFormat="1" hidden="1" x14ac:dyDescent="0.25">
      <c r="A68" s="60" t="str">
        <f>'Detail-Data Entry Form'!A68</f>
        <v/>
      </c>
      <c r="B68" s="113" t="str">
        <f>IF($A68="","",VLOOKUP($A68,'Detail-Data Entry Form'!$A$12:$S$108,2,FALSE))</f>
        <v/>
      </c>
      <c r="C68" s="113" t="str">
        <f>IF($A68="","",VLOOKUP($A68,'Detail-Data Entry Form'!$A$12:$S$108,3,FALSE))</f>
        <v/>
      </c>
      <c r="D68" s="113" t="str">
        <f>IF($A68="","",VLOOKUP($A68,'Detail-Data Entry Form'!$A$12:$S$108,4,FALSE))</f>
        <v/>
      </c>
      <c r="E68" s="114" t="str">
        <f>IF($A68="","",VLOOKUP($A68,'Detail-Data Entry Form'!$A$12:$S$108,5,FALSE))</f>
        <v/>
      </c>
      <c r="F68" s="114" t="str">
        <f>IF($A68="","",VLOOKUP($A68,'Detail-Data Entry Form'!$A$12:$S$108,6,FALSE))</f>
        <v/>
      </c>
      <c r="G68" s="115" t="str">
        <f>IF($A68="","",VLOOKUP($A68,'Detail-Data Entry Form'!$A$12:$S$108,7,FALSE))</f>
        <v/>
      </c>
      <c r="H68" s="116" t="str">
        <f>IF($A68="","",VLOOKUP($A68,'Detail-Data Entry Form'!$A$12:$S$108,8,FALSE))</f>
        <v/>
      </c>
      <c r="I68" s="116" t="str">
        <f>IF($A68="","",VLOOKUP($A68,'Detail-Data Entry Form'!$A$12:$S$108,9,FALSE))</f>
        <v/>
      </c>
      <c r="J68" s="61" t="str">
        <f>IF($A68="","",VLOOKUP($A68,'Detail-Data Entry Form'!$A$12:$S$108,10,FALSE))</f>
        <v/>
      </c>
      <c r="K68" s="127" t="str">
        <f>IF($A68="","",VLOOKUP($A68,'Detail-Data Entry Form'!$A$12:$S$108,11,FALSE)/$J68)</f>
        <v/>
      </c>
      <c r="L68" s="127" t="str">
        <f>IF($A68="","",VLOOKUP($A68,'Detail-Data Entry Form'!$A$12:$S$108,12,FALSE)/$J68)</f>
        <v/>
      </c>
      <c r="M68" s="127" t="str">
        <f>IF($A68="","",VLOOKUP($A68,'Detail-Data Entry Form'!$A$12:$S$108,13,FALSE)/$J68)</f>
        <v/>
      </c>
      <c r="N68" s="127" t="str">
        <f>IF($A68="","",VLOOKUP($A68,'Detail-Data Entry Form'!$A$12:$S$108,14,FALSE)/$J68)</f>
        <v/>
      </c>
      <c r="O68" s="128" t="str">
        <f>IF($A68="","",VLOOKUP($A68,'Detail-Data Entry Form'!$A$12:$S$108,15,FALSE)/$J68)</f>
        <v/>
      </c>
      <c r="P68" s="127" t="str">
        <f>IF($A68="","",VLOOKUP($A68,'Detail-Data Entry Form'!$A$12:$S$108,16,FALSE)/$J68)</f>
        <v/>
      </c>
      <c r="Q68" s="129" t="str">
        <f>IF($A68="","",VLOOKUP($A68,'Detail-Data Entry Form'!$A$12:$S$108,17,FALSE))</f>
        <v/>
      </c>
      <c r="R68" s="128" t="str">
        <f>IF($A68="","",(VLOOKUP($A68,'Detail-Data Entry Form'!$A$12:$S$108,19,FALSE)-J68)/$J68)</f>
        <v/>
      </c>
    </row>
    <row r="69" spans="1:18" s="10" customFormat="1" hidden="1" x14ac:dyDescent="0.25">
      <c r="A69" s="60" t="str">
        <f>'Detail-Data Entry Form'!A69</f>
        <v/>
      </c>
      <c r="B69" s="113" t="str">
        <f>IF($A69="","",VLOOKUP($A69,'Detail-Data Entry Form'!$A$12:$S$108,2,FALSE))</f>
        <v/>
      </c>
      <c r="C69" s="113" t="str">
        <f>IF($A69="","",VLOOKUP($A69,'Detail-Data Entry Form'!$A$12:$S$108,3,FALSE))</f>
        <v/>
      </c>
      <c r="D69" s="113" t="str">
        <f>IF($A69="","",VLOOKUP($A69,'Detail-Data Entry Form'!$A$12:$S$108,4,FALSE))</f>
        <v/>
      </c>
      <c r="E69" s="114" t="str">
        <f>IF($A69="","",VLOOKUP($A69,'Detail-Data Entry Form'!$A$12:$S$108,5,FALSE))</f>
        <v/>
      </c>
      <c r="F69" s="114" t="str">
        <f>IF($A69="","",VLOOKUP($A69,'Detail-Data Entry Form'!$A$12:$S$108,6,FALSE))</f>
        <v/>
      </c>
      <c r="G69" s="115" t="str">
        <f>IF($A69="","",VLOOKUP($A69,'Detail-Data Entry Form'!$A$12:$S$108,7,FALSE))</f>
        <v/>
      </c>
      <c r="H69" s="116" t="str">
        <f>IF($A69="","",VLOOKUP($A69,'Detail-Data Entry Form'!$A$12:$S$108,8,FALSE))</f>
        <v/>
      </c>
      <c r="I69" s="116" t="str">
        <f>IF($A69="","",VLOOKUP($A69,'Detail-Data Entry Form'!$A$12:$S$108,9,FALSE))</f>
        <v/>
      </c>
      <c r="J69" s="61" t="str">
        <f>IF($A69="","",VLOOKUP($A69,'Detail-Data Entry Form'!$A$12:$S$108,10,FALSE))</f>
        <v/>
      </c>
      <c r="K69" s="127" t="str">
        <f>IF($A69="","",VLOOKUP($A69,'Detail-Data Entry Form'!$A$12:$S$108,11,FALSE)/$J69)</f>
        <v/>
      </c>
      <c r="L69" s="127" t="str">
        <f>IF($A69="","",VLOOKUP($A69,'Detail-Data Entry Form'!$A$12:$S$108,12,FALSE)/$J69)</f>
        <v/>
      </c>
      <c r="M69" s="127" t="str">
        <f>IF($A69="","",VLOOKUP($A69,'Detail-Data Entry Form'!$A$12:$S$108,13,FALSE)/$J69)</f>
        <v/>
      </c>
      <c r="N69" s="127" t="str">
        <f>IF($A69="","",VLOOKUP($A69,'Detail-Data Entry Form'!$A$12:$S$108,14,FALSE)/$J69)</f>
        <v/>
      </c>
      <c r="O69" s="128" t="str">
        <f>IF($A69="","",VLOOKUP($A69,'Detail-Data Entry Form'!$A$12:$S$108,15,FALSE)/$J69)</f>
        <v/>
      </c>
      <c r="P69" s="127" t="str">
        <f>IF($A69="","",VLOOKUP($A69,'Detail-Data Entry Form'!$A$12:$S$108,16,FALSE)/$J69)</f>
        <v/>
      </c>
      <c r="Q69" s="129" t="str">
        <f>IF($A69="","",VLOOKUP($A69,'Detail-Data Entry Form'!$A$12:$S$108,17,FALSE))</f>
        <v/>
      </c>
      <c r="R69" s="128" t="str">
        <f>IF($A69="","",(VLOOKUP($A69,'Detail-Data Entry Form'!$A$12:$S$108,19,FALSE)-J69)/$J69)</f>
        <v/>
      </c>
    </row>
    <row r="70" spans="1:18" s="10" customFormat="1" hidden="1" x14ac:dyDescent="0.25">
      <c r="A70" s="60" t="str">
        <f>'Detail-Data Entry Form'!A70</f>
        <v/>
      </c>
      <c r="B70" s="113" t="str">
        <f>IF($A70="","",VLOOKUP($A70,'Detail-Data Entry Form'!$A$12:$S$108,2,FALSE))</f>
        <v/>
      </c>
      <c r="C70" s="113" t="str">
        <f>IF($A70="","",VLOOKUP($A70,'Detail-Data Entry Form'!$A$12:$S$108,3,FALSE))</f>
        <v/>
      </c>
      <c r="D70" s="113" t="str">
        <f>IF($A70="","",VLOOKUP($A70,'Detail-Data Entry Form'!$A$12:$S$108,4,FALSE))</f>
        <v/>
      </c>
      <c r="E70" s="114" t="str">
        <f>IF($A70="","",VLOOKUP($A70,'Detail-Data Entry Form'!$A$12:$S$108,5,FALSE))</f>
        <v/>
      </c>
      <c r="F70" s="114" t="str">
        <f>IF($A70="","",VLOOKUP($A70,'Detail-Data Entry Form'!$A$12:$S$108,6,FALSE))</f>
        <v/>
      </c>
      <c r="G70" s="115" t="str">
        <f>IF($A70="","",VLOOKUP($A70,'Detail-Data Entry Form'!$A$12:$S$108,7,FALSE))</f>
        <v/>
      </c>
      <c r="H70" s="116" t="str">
        <f>IF($A70="","",VLOOKUP($A70,'Detail-Data Entry Form'!$A$12:$S$108,8,FALSE))</f>
        <v/>
      </c>
      <c r="I70" s="116" t="str">
        <f>IF($A70="","",VLOOKUP($A70,'Detail-Data Entry Form'!$A$12:$S$108,9,FALSE))</f>
        <v/>
      </c>
      <c r="J70" s="61" t="str">
        <f>IF($A70="","",VLOOKUP($A70,'Detail-Data Entry Form'!$A$12:$S$108,10,FALSE))</f>
        <v/>
      </c>
      <c r="K70" s="127" t="str">
        <f>IF($A70="","",VLOOKUP($A70,'Detail-Data Entry Form'!$A$12:$S$108,11,FALSE)/$J70)</f>
        <v/>
      </c>
      <c r="L70" s="127" t="str">
        <f>IF($A70="","",VLOOKUP($A70,'Detail-Data Entry Form'!$A$12:$S$108,12,FALSE)/$J70)</f>
        <v/>
      </c>
      <c r="M70" s="127" t="str">
        <f>IF($A70="","",VLOOKUP($A70,'Detail-Data Entry Form'!$A$12:$S$108,13,FALSE)/$J70)</f>
        <v/>
      </c>
      <c r="N70" s="127" t="str">
        <f>IF($A70="","",VLOOKUP($A70,'Detail-Data Entry Form'!$A$12:$S$108,14,FALSE)/$J70)</f>
        <v/>
      </c>
      <c r="O70" s="128" t="str">
        <f>IF($A70="","",VLOOKUP($A70,'Detail-Data Entry Form'!$A$12:$S$108,15,FALSE)/$J70)</f>
        <v/>
      </c>
      <c r="P70" s="127" t="str">
        <f>IF($A70="","",VLOOKUP($A70,'Detail-Data Entry Form'!$A$12:$S$108,16,FALSE)/$J70)</f>
        <v/>
      </c>
      <c r="Q70" s="129" t="str">
        <f>IF($A70="","",VLOOKUP($A70,'Detail-Data Entry Form'!$A$12:$S$108,17,FALSE))</f>
        <v/>
      </c>
      <c r="R70" s="128" t="str">
        <f>IF($A70="","",(VLOOKUP($A70,'Detail-Data Entry Form'!$A$12:$S$108,19,FALSE)-J70)/$J70)</f>
        <v/>
      </c>
    </row>
    <row r="71" spans="1:18" s="10" customFormat="1" hidden="1" x14ac:dyDescent="0.25">
      <c r="A71" s="60" t="str">
        <f>'Detail-Data Entry Form'!A71</f>
        <v/>
      </c>
      <c r="B71" s="113" t="str">
        <f>IF($A71="","",VLOOKUP($A71,'Detail-Data Entry Form'!$A$12:$S$108,2,FALSE))</f>
        <v/>
      </c>
      <c r="C71" s="113" t="str">
        <f>IF($A71="","",VLOOKUP($A71,'Detail-Data Entry Form'!$A$12:$S$108,3,FALSE))</f>
        <v/>
      </c>
      <c r="D71" s="113" t="str">
        <f>IF($A71="","",VLOOKUP($A71,'Detail-Data Entry Form'!$A$12:$S$108,4,FALSE))</f>
        <v/>
      </c>
      <c r="E71" s="114" t="str">
        <f>IF($A71="","",VLOOKUP($A71,'Detail-Data Entry Form'!$A$12:$S$108,5,FALSE))</f>
        <v/>
      </c>
      <c r="F71" s="114" t="str">
        <f>IF($A71="","",VLOOKUP($A71,'Detail-Data Entry Form'!$A$12:$S$108,6,FALSE))</f>
        <v/>
      </c>
      <c r="G71" s="115" t="str">
        <f>IF($A71="","",VLOOKUP($A71,'Detail-Data Entry Form'!$A$12:$S$108,7,FALSE))</f>
        <v/>
      </c>
      <c r="H71" s="116" t="str">
        <f>IF($A71="","",VLOOKUP($A71,'Detail-Data Entry Form'!$A$12:$S$108,8,FALSE))</f>
        <v/>
      </c>
      <c r="I71" s="116" t="str">
        <f>IF($A71="","",VLOOKUP($A71,'Detail-Data Entry Form'!$A$12:$S$108,9,FALSE))</f>
        <v/>
      </c>
      <c r="J71" s="61" t="str">
        <f>IF($A71="","",VLOOKUP($A71,'Detail-Data Entry Form'!$A$12:$S$108,10,FALSE))</f>
        <v/>
      </c>
      <c r="K71" s="127" t="str">
        <f>IF($A71="","",VLOOKUP($A71,'Detail-Data Entry Form'!$A$12:$S$108,11,FALSE)/$J71)</f>
        <v/>
      </c>
      <c r="L71" s="127" t="str">
        <f>IF($A71="","",VLOOKUP($A71,'Detail-Data Entry Form'!$A$12:$S$108,12,FALSE)/$J71)</f>
        <v/>
      </c>
      <c r="M71" s="127" t="str">
        <f>IF($A71="","",VLOOKUP($A71,'Detail-Data Entry Form'!$A$12:$S$108,13,FALSE)/$J71)</f>
        <v/>
      </c>
      <c r="N71" s="127" t="str">
        <f>IF($A71="","",VLOOKUP($A71,'Detail-Data Entry Form'!$A$12:$S$108,14,FALSE)/$J71)</f>
        <v/>
      </c>
      <c r="O71" s="128" t="str">
        <f>IF($A71="","",VLOOKUP($A71,'Detail-Data Entry Form'!$A$12:$S$108,15,FALSE)/$J71)</f>
        <v/>
      </c>
      <c r="P71" s="127" t="str">
        <f>IF($A71="","",VLOOKUP($A71,'Detail-Data Entry Form'!$A$12:$S$108,16,FALSE)/$J71)</f>
        <v/>
      </c>
      <c r="Q71" s="129" t="str">
        <f>IF($A71="","",VLOOKUP($A71,'Detail-Data Entry Form'!$A$12:$S$108,17,FALSE))</f>
        <v/>
      </c>
      <c r="R71" s="128" t="str">
        <f>IF($A71="","",(VLOOKUP($A71,'Detail-Data Entry Form'!$A$12:$S$108,19,FALSE)-J71)/$J71)</f>
        <v/>
      </c>
    </row>
    <row r="72" spans="1:18" s="10" customFormat="1" hidden="1" x14ac:dyDescent="0.25">
      <c r="A72" s="60" t="str">
        <f>'Detail-Data Entry Form'!A72</f>
        <v/>
      </c>
      <c r="B72" s="113" t="str">
        <f>IF($A72="","",VLOOKUP($A72,'Detail-Data Entry Form'!$A$12:$S$108,2,FALSE))</f>
        <v/>
      </c>
      <c r="C72" s="113" t="str">
        <f>IF($A72="","",VLOOKUP($A72,'Detail-Data Entry Form'!$A$12:$S$108,3,FALSE))</f>
        <v/>
      </c>
      <c r="D72" s="113" t="str">
        <f>IF($A72="","",VLOOKUP($A72,'Detail-Data Entry Form'!$A$12:$S$108,4,FALSE))</f>
        <v/>
      </c>
      <c r="E72" s="114" t="str">
        <f>IF($A72="","",VLOOKUP($A72,'Detail-Data Entry Form'!$A$12:$S$108,5,FALSE))</f>
        <v/>
      </c>
      <c r="F72" s="114" t="str">
        <f>IF($A72="","",VLOOKUP($A72,'Detail-Data Entry Form'!$A$12:$S$108,6,FALSE))</f>
        <v/>
      </c>
      <c r="G72" s="115" t="str">
        <f>IF($A72="","",VLOOKUP($A72,'Detail-Data Entry Form'!$A$12:$S$108,7,FALSE))</f>
        <v/>
      </c>
      <c r="H72" s="116" t="str">
        <f>IF($A72="","",VLOOKUP($A72,'Detail-Data Entry Form'!$A$12:$S$108,8,FALSE))</f>
        <v/>
      </c>
      <c r="I72" s="116" t="str">
        <f>IF($A72="","",VLOOKUP($A72,'Detail-Data Entry Form'!$A$12:$S$108,9,FALSE))</f>
        <v/>
      </c>
      <c r="J72" s="61" t="str">
        <f>IF($A72="","",VLOOKUP($A72,'Detail-Data Entry Form'!$A$12:$S$108,10,FALSE))</f>
        <v/>
      </c>
      <c r="K72" s="127" t="str">
        <f>IF($A72="","",VLOOKUP($A72,'Detail-Data Entry Form'!$A$12:$S$108,11,FALSE)/$J72)</f>
        <v/>
      </c>
      <c r="L72" s="127" t="str">
        <f>IF($A72="","",VLOOKUP($A72,'Detail-Data Entry Form'!$A$12:$S$108,12,FALSE)/$J72)</f>
        <v/>
      </c>
      <c r="M72" s="127" t="str">
        <f>IF($A72="","",VLOOKUP($A72,'Detail-Data Entry Form'!$A$12:$S$108,13,FALSE)/$J72)</f>
        <v/>
      </c>
      <c r="N72" s="127" t="str">
        <f>IF($A72="","",VLOOKUP($A72,'Detail-Data Entry Form'!$A$12:$S$108,14,FALSE)/$J72)</f>
        <v/>
      </c>
      <c r="O72" s="128" t="str">
        <f>IF($A72="","",VLOOKUP($A72,'Detail-Data Entry Form'!$A$12:$S$108,15,FALSE)/$J72)</f>
        <v/>
      </c>
      <c r="P72" s="127" t="str">
        <f>IF($A72="","",VLOOKUP($A72,'Detail-Data Entry Form'!$A$12:$S$108,16,FALSE)/$J72)</f>
        <v/>
      </c>
      <c r="Q72" s="129" t="str">
        <f>IF($A72="","",VLOOKUP($A72,'Detail-Data Entry Form'!$A$12:$S$108,17,FALSE))</f>
        <v/>
      </c>
      <c r="R72" s="128" t="str">
        <f>IF($A72="","",(VLOOKUP($A72,'Detail-Data Entry Form'!$A$12:$S$108,19,FALSE)-J72)/$J72)</f>
        <v/>
      </c>
    </row>
    <row r="73" spans="1:18" s="10" customFormat="1" hidden="1" x14ac:dyDescent="0.25">
      <c r="A73" s="60" t="str">
        <f>'Detail-Data Entry Form'!A73</f>
        <v/>
      </c>
      <c r="B73" s="113" t="str">
        <f>IF($A73="","",VLOOKUP($A73,'Detail-Data Entry Form'!$A$12:$S$108,2,FALSE))</f>
        <v/>
      </c>
      <c r="C73" s="113" t="str">
        <f>IF($A73="","",VLOOKUP($A73,'Detail-Data Entry Form'!$A$12:$S$108,3,FALSE))</f>
        <v/>
      </c>
      <c r="D73" s="113" t="str">
        <f>IF($A73="","",VLOOKUP($A73,'Detail-Data Entry Form'!$A$12:$S$108,4,FALSE))</f>
        <v/>
      </c>
      <c r="E73" s="114" t="str">
        <f>IF($A73="","",VLOOKUP($A73,'Detail-Data Entry Form'!$A$12:$S$108,5,FALSE))</f>
        <v/>
      </c>
      <c r="F73" s="114" t="str">
        <f>IF($A73="","",VLOOKUP($A73,'Detail-Data Entry Form'!$A$12:$S$108,6,FALSE))</f>
        <v/>
      </c>
      <c r="G73" s="115" t="str">
        <f>IF($A73="","",VLOOKUP($A73,'Detail-Data Entry Form'!$A$12:$S$108,7,FALSE))</f>
        <v/>
      </c>
      <c r="H73" s="116" t="str">
        <f>IF($A73="","",VLOOKUP($A73,'Detail-Data Entry Form'!$A$12:$S$108,8,FALSE))</f>
        <v/>
      </c>
      <c r="I73" s="116" t="str">
        <f>IF($A73="","",VLOOKUP($A73,'Detail-Data Entry Form'!$A$12:$S$108,9,FALSE))</f>
        <v/>
      </c>
      <c r="J73" s="61" t="str">
        <f>IF($A73="","",VLOOKUP($A73,'Detail-Data Entry Form'!$A$12:$S$108,10,FALSE))</f>
        <v/>
      </c>
      <c r="K73" s="127" t="str">
        <f>IF($A73="","",VLOOKUP($A73,'Detail-Data Entry Form'!$A$12:$S$108,11,FALSE)/$J73)</f>
        <v/>
      </c>
      <c r="L73" s="127" t="str">
        <f>IF($A73="","",VLOOKUP($A73,'Detail-Data Entry Form'!$A$12:$S$108,12,FALSE)/$J73)</f>
        <v/>
      </c>
      <c r="M73" s="127" t="str">
        <f>IF($A73="","",VLOOKUP($A73,'Detail-Data Entry Form'!$A$12:$S$108,13,FALSE)/$J73)</f>
        <v/>
      </c>
      <c r="N73" s="127" t="str">
        <f>IF($A73="","",VLOOKUP($A73,'Detail-Data Entry Form'!$A$12:$S$108,14,FALSE)/$J73)</f>
        <v/>
      </c>
      <c r="O73" s="128" t="str">
        <f>IF($A73="","",VLOOKUP($A73,'Detail-Data Entry Form'!$A$12:$S$108,15,FALSE)/$J73)</f>
        <v/>
      </c>
      <c r="P73" s="127" t="str">
        <f>IF($A73="","",VLOOKUP($A73,'Detail-Data Entry Form'!$A$12:$S$108,16,FALSE)/$J73)</f>
        <v/>
      </c>
      <c r="Q73" s="129" t="str">
        <f>IF($A73="","",VLOOKUP($A73,'Detail-Data Entry Form'!$A$12:$S$108,17,FALSE))</f>
        <v/>
      </c>
      <c r="R73" s="128" t="str">
        <f>IF($A73="","",(VLOOKUP($A73,'Detail-Data Entry Form'!$A$12:$S$108,19,FALSE)-J73)/$J73)</f>
        <v/>
      </c>
    </row>
    <row r="74" spans="1:18" s="10" customFormat="1" hidden="1" x14ac:dyDescent="0.25">
      <c r="A74" s="60" t="str">
        <f>'Detail-Data Entry Form'!A74</f>
        <v/>
      </c>
      <c r="B74" s="113" t="str">
        <f>IF($A74="","",VLOOKUP($A74,'Detail-Data Entry Form'!$A$12:$S$108,2,FALSE))</f>
        <v/>
      </c>
      <c r="C74" s="113" t="str">
        <f>IF($A74="","",VLOOKUP($A74,'Detail-Data Entry Form'!$A$12:$S$108,3,FALSE))</f>
        <v/>
      </c>
      <c r="D74" s="113" t="str">
        <f>IF($A74="","",VLOOKUP($A74,'Detail-Data Entry Form'!$A$12:$S$108,4,FALSE))</f>
        <v/>
      </c>
      <c r="E74" s="114" t="str">
        <f>IF($A74="","",VLOOKUP($A74,'Detail-Data Entry Form'!$A$12:$S$108,5,FALSE))</f>
        <v/>
      </c>
      <c r="F74" s="114" t="str">
        <f>IF($A74="","",VLOOKUP($A74,'Detail-Data Entry Form'!$A$12:$S$108,6,FALSE))</f>
        <v/>
      </c>
      <c r="G74" s="115" t="str">
        <f>IF($A74="","",VLOOKUP($A74,'Detail-Data Entry Form'!$A$12:$S$108,7,FALSE))</f>
        <v/>
      </c>
      <c r="H74" s="116" t="str">
        <f>IF($A74="","",VLOOKUP($A74,'Detail-Data Entry Form'!$A$12:$S$108,8,FALSE))</f>
        <v/>
      </c>
      <c r="I74" s="116" t="str">
        <f>IF($A74="","",VLOOKUP($A74,'Detail-Data Entry Form'!$A$12:$S$108,9,FALSE))</f>
        <v/>
      </c>
      <c r="J74" s="61" t="str">
        <f>IF($A74="","",VLOOKUP($A74,'Detail-Data Entry Form'!$A$12:$S$108,10,FALSE))</f>
        <v/>
      </c>
      <c r="K74" s="127" t="str">
        <f>IF($A74="","",VLOOKUP($A74,'Detail-Data Entry Form'!$A$12:$S$108,11,FALSE)/$J74)</f>
        <v/>
      </c>
      <c r="L74" s="127" t="str">
        <f>IF($A74="","",VLOOKUP($A74,'Detail-Data Entry Form'!$A$12:$S$108,12,FALSE)/$J74)</f>
        <v/>
      </c>
      <c r="M74" s="127" t="str">
        <f>IF($A74="","",VLOOKUP($A74,'Detail-Data Entry Form'!$A$12:$S$108,13,FALSE)/$J74)</f>
        <v/>
      </c>
      <c r="N74" s="127" t="str">
        <f>IF($A74="","",VLOOKUP($A74,'Detail-Data Entry Form'!$A$12:$S$108,14,FALSE)/$J74)</f>
        <v/>
      </c>
      <c r="O74" s="128" t="str">
        <f>IF($A74="","",VLOOKUP($A74,'Detail-Data Entry Form'!$A$12:$S$108,15,FALSE)/$J74)</f>
        <v/>
      </c>
      <c r="P74" s="127" t="str">
        <f>IF($A74="","",VLOOKUP($A74,'Detail-Data Entry Form'!$A$12:$S$108,16,FALSE)/$J74)</f>
        <v/>
      </c>
      <c r="Q74" s="129" t="str">
        <f>IF($A74="","",VLOOKUP($A74,'Detail-Data Entry Form'!$A$12:$S$108,17,FALSE))</f>
        <v/>
      </c>
      <c r="R74" s="128" t="str">
        <f>IF($A74="","",(VLOOKUP($A74,'Detail-Data Entry Form'!$A$12:$S$108,19,FALSE)-J74)/$J74)</f>
        <v/>
      </c>
    </row>
    <row r="75" spans="1:18" s="10" customFormat="1" hidden="1" x14ac:dyDescent="0.25">
      <c r="A75" s="60" t="str">
        <f>'Detail-Data Entry Form'!A75</f>
        <v/>
      </c>
      <c r="B75" s="113" t="str">
        <f>IF($A75="","",VLOOKUP($A75,'Detail-Data Entry Form'!$A$12:$S$108,2,FALSE))</f>
        <v/>
      </c>
      <c r="C75" s="113" t="str">
        <f>IF($A75="","",VLOOKUP($A75,'Detail-Data Entry Form'!$A$12:$S$108,3,FALSE))</f>
        <v/>
      </c>
      <c r="D75" s="113" t="str">
        <f>IF($A75="","",VLOOKUP($A75,'Detail-Data Entry Form'!$A$12:$S$108,4,FALSE))</f>
        <v/>
      </c>
      <c r="E75" s="114" t="str">
        <f>IF($A75="","",VLOOKUP($A75,'Detail-Data Entry Form'!$A$12:$S$108,5,FALSE))</f>
        <v/>
      </c>
      <c r="F75" s="114" t="str">
        <f>IF($A75="","",VLOOKUP($A75,'Detail-Data Entry Form'!$A$12:$S$108,6,FALSE))</f>
        <v/>
      </c>
      <c r="G75" s="115" t="str">
        <f>IF($A75="","",VLOOKUP($A75,'Detail-Data Entry Form'!$A$12:$S$108,7,FALSE))</f>
        <v/>
      </c>
      <c r="H75" s="116" t="str">
        <f>IF($A75="","",VLOOKUP($A75,'Detail-Data Entry Form'!$A$12:$S$108,8,FALSE))</f>
        <v/>
      </c>
      <c r="I75" s="116" t="str">
        <f>IF($A75="","",VLOOKUP($A75,'Detail-Data Entry Form'!$A$12:$S$108,9,FALSE))</f>
        <v/>
      </c>
      <c r="J75" s="61" t="str">
        <f>IF($A75="","",VLOOKUP($A75,'Detail-Data Entry Form'!$A$12:$S$108,10,FALSE))</f>
        <v/>
      </c>
      <c r="K75" s="127" t="str">
        <f>IF($A75="","",VLOOKUP($A75,'Detail-Data Entry Form'!$A$12:$S$108,11,FALSE)/$J75)</f>
        <v/>
      </c>
      <c r="L75" s="127" t="str">
        <f>IF($A75="","",VLOOKUP($A75,'Detail-Data Entry Form'!$A$12:$S$108,12,FALSE)/$J75)</f>
        <v/>
      </c>
      <c r="M75" s="127" t="str">
        <f>IF($A75="","",VLOOKUP($A75,'Detail-Data Entry Form'!$A$12:$S$108,13,FALSE)/$J75)</f>
        <v/>
      </c>
      <c r="N75" s="127" t="str">
        <f>IF($A75="","",VLOOKUP($A75,'Detail-Data Entry Form'!$A$12:$S$108,14,FALSE)/$J75)</f>
        <v/>
      </c>
      <c r="O75" s="128" t="str">
        <f>IF($A75="","",VLOOKUP($A75,'Detail-Data Entry Form'!$A$12:$S$108,15,FALSE)/$J75)</f>
        <v/>
      </c>
      <c r="P75" s="127" t="str">
        <f>IF($A75="","",VLOOKUP($A75,'Detail-Data Entry Form'!$A$12:$S$108,16,FALSE)/$J75)</f>
        <v/>
      </c>
      <c r="Q75" s="129" t="str">
        <f>IF($A75="","",VLOOKUP($A75,'Detail-Data Entry Form'!$A$12:$S$108,17,FALSE))</f>
        <v/>
      </c>
      <c r="R75" s="128" t="str">
        <f>IF($A75="","",(VLOOKUP($A75,'Detail-Data Entry Form'!$A$12:$S$108,19,FALSE)-J75)/$J75)</f>
        <v/>
      </c>
    </row>
    <row r="76" spans="1:18" s="10" customFormat="1" hidden="1" x14ac:dyDescent="0.25">
      <c r="A76" s="60" t="str">
        <f>'Detail-Data Entry Form'!A76</f>
        <v/>
      </c>
      <c r="B76" s="113" t="str">
        <f>IF($A76="","",VLOOKUP($A76,'Detail-Data Entry Form'!$A$12:$S$108,2,FALSE))</f>
        <v/>
      </c>
      <c r="C76" s="113" t="str">
        <f>IF($A76="","",VLOOKUP($A76,'Detail-Data Entry Form'!$A$12:$S$108,3,FALSE))</f>
        <v/>
      </c>
      <c r="D76" s="113" t="str">
        <f>IF($A76="","",VLOOKUP($A76,'Detail-Data Entry Form'!$A$12:$S$108,4,FALSE))</f>
        <v/>
      </c>
      <c r="E76" s="114" t="str">
        <f>IF($A76="","",VLOOKUP($A76,'Detail-Data Entry Form'!$A$12:$S$108,5,FALSE))</f>
        <v/>
      </c>
      <c r="F76" s="114" t="str">
        <f>IF($A76="","",VLOOKUP($A76,'Detail-Data Entry Form'!$A$12:$S$108,6,FALSE))</f>
        <v/>
      </c>
      <c r="G76" s="115" t="str">
        <f>IF($A76="","",VLOOKUP($A76,'Detail-Data Entry Form'!$A$12:$S$108,7,FALSE))</f>
        <v/>
      </c>
      <c r="H76" s="116" t="str">
        <f>IF($A76="","",VLOOKUP($A76,'Detail-Data Entry Form'!$A$12:$S$108,8,FALSE))</f>
        <v/>
      </c>
      <c r="I76" s="116" t="str">
        <f>IF($A76="","",VLOOKUP($A76,'Detail-Data Entry Form'!$A$12:$S$108,9,FALSE))</f>
        <v/>
      </c>
      <c r="J76" s="61" t="str">
        <f>IF($A76="","",VLOOKUP($A76,'Detail-Data Entry Form'!$A$12:$S$108,10,FALSE))</f>
        <v/>
      </c>
      <c r="K76" s="127" t="str">
        <f>IF($A76="","",VLOOKUP($A76,'Detail-Data Entry Form'!$A$12:$S$108,11,FALSE)/$J76)</f>
        <v/>
      </c>
      <c r="L76" s="127" t="str">
        <f>IF($A76="","",VLOOKUP($A76,'Detail-Data Entry Form'!$A$12:$S$108,12,FALSE)/$J76)</f>
        <v/>
      </c>
      <c r="M76" s="127" t="str">
        <f>IF($A76="","",VLOOKUP($A76,'Detail-Data Entry Form'!$A$12:$S$108,13,FALSE)/$J76)</f>
        <v/>
      </c>
      <c r="N76" s="127" t="str">
        <f>IF($A76="","",VLOOKUP($A76,'Detail-Data Entry Form'!$A$12:$S$108,14,FALSE)/$J76)</f>
        <v/>
      </c>
      <c r="O76" s="128" t="str">
        <f>IF($A76="","",VLOOKUP($A76,'Detail-Data Entry Form'!$A$12:$S$108,15,FALSE)/$J76)</f>
        <v/>
      </c>
      <c r="P76" s="127" t="str">
        <f>IF($A76="","",VLOOKUP($A76,'Detail-Data Entry Form'!$A$12:$S$108,16,FALSE)/$J76)</f>
        <v/>
      </c>
      <c r="Q76" s="129" t="str">
        <f>IF($A76="","",VLOOKUP($A76,'Detail-Data Entry Form'!$A$12:$S$108,17,FALSE))</f>
        <v/>
      </c>
      <c r="R76" s="128" t="str">
        <f>IF($A76="","",(VLOOKUP($A76,'Detail-Data Entry Form'!$A$12:$S$108,19,FALSE)-J76)/$J76)</f>
        <v/>
      </c>
    </row>
    <row r="77" spans="1:18" s="10" customFormat="1" hidden="1" x14ac:dyDescent="0.25">
      <c r="A77" s="60" t="str">
        <f>'Detail-Data Entry Form'!A77</f>
        <v/>
      </c>
      <c r="B77" s="113" t="str">
        <f>IF($A77="","",VLOOKUP($A77,'Detail-Data Entry Form'!$A$12:$S$108,2,FALSE))</f>
        <v/>
      </c>
      <c r="C77" s="113" t="str">
        <f>IF($A77="","",VLOOKUP($A77,'Detail-Data Entry Form'!$A$12:$S$108,3,FALSE))</f>
        <v/>
      </c>
      <c r="D77" s="113" t="str">
        <f>IF($A77="","",VLOOKUP($A77,'Detail-Data Entry Form'!$A$12:$S$108,4,FALSE))</f>
        <v/>
      </c>
      <c r="E77" s="114" t="str">
        <f>IF($A77="","",VLOOKUP($A77,'Detail-Data Entry Form'!$A$12:$S$108,5,FALSE))</f>
        <v/>
      </c>
      <c r="F77" s="114" t="str">
        <f>IF($A77="","",VLOOKUP($A77,'Detail-Data Entry Form'!$A$12:$S$108,6,FALSE))</f>
        <v/>
      </c>
      <c r="G77" s="115" t="str">
        <f>IF($A77="","",VLOOKUP($A77,'Detail-Data Entry Form'!$A$12:$S$108,7,FALSE))</f>
        <v/>
      </c>
      <c r="H77" s="116" t="str">
        <f>IF($A77="","",VLOOKUP($A77,'Detail-Data Entry Form'!$A$12:$S$108,8,FALSE))</f>
        <v/>
      </c>
      <c r="I77" s="116" t="str">
        <f>IF($A77="","",VLOOKUP($A77,'Detail-Data Entry Form'!$A$12:$S$108,9,FALSE))</f>
        <v/>
      </c>
      <c r="J77" s="61" t="str">
        <f>IF($A77="","",VLOOKUP($A77,'Detail-Data Entry Form'!$A$12:$S$108,10,FALSE))</f>
        <v/>
      </c>
      <c r="K77" s="127" t="str">
        <f>IF($A77="","",VLOOKUP($A77,'Detail-Data Entry Form'!$A$12:$S$108,11,FALSE)/$J77)</f>
        <v/>
      </c>
      <c r="L77" s="127" t="str">
        <f>IF($A77="","",VLOOKUP($A77,'Detail-Data Entry Form'!$A$12:$S$108,12,FALSE)/$J77)</f>
        <v/>
      </c>
      <c r="M77" s="127" t="str">
        <f>IF($A77="","",VLOOKUP($A77,'Detail-Data Entry Form'!$A$12:$S$108,13,FALSE)/$J77)</f>
        <v/>
      </c>
      <c r="N77" s="127" t="str">
        <f>IF($A77="","",VLOOKUP($A77,'Detail-Data Entry Form'!$A$12:$S$108,14,FALSE)/$J77)</f>
        <v/>
      </c>
      <c r="O77" s="128" t="str">
        <f>IF($A77="","",VLOOKUP($A77,'Detail-Data Entry Form'!$A$12:$S$108,15,FALSE)/$J77)</f>
        <v/>
      </c>
      <c r="P77" s="127" t="str">
        <f>IF($A77="","",VLOOKUP($A77,'Detail-Data Entry Form'!$A$12:$S$108,16,FALSE)/$J77)</f>
        <v/>
      </c>
      <c r="Q77" s="129" t="str">
        <f>IF($A77="","",VLOOKUP($A77,'Detail-Data Entry Form'!$A$12:$S$108,17,FALSE))</f>
        <v/>
      </c>
      <c r="R77" s="128" t="str">
        <f>IF($A77="","",(VLOOKUP($A77,'Detail-Data Entry Form'!$A$12:$S$108,19,FALSE)-J77)/$J77)</f>
        <v/>
      </c>
    </row>
    <row r="78" spans="1:18" s="10" customFormat="1" hidden="1" x14ac:dyDescent="0.25">
      <c r="A78" s="60" t="str">
        <f>'Detail-Data Entry Form'!A78</f>
        <v/>
      </c>
      <c r="B78" s="113" t="str">
        <f>IF($A78="","",VLOOKUP($A78,'Detail-Data Entry Form'!$A$12:$S$108,2,FALSE))</f>
        <v/>
      </c>
      <c r="C78" s="113" t="str">
        <f>IF($A78="","",VLOOKUP($A78,'Detail-Data Entry Form'!$A$12:$S$108,3,FALSE))</f>
        <v/>
      </c>
      <c r="D78" s="113" t="str">
        <f>IF($A78="","",VLOOKUP($A78,'Detail-Data Entry Form'!$A$12:$S$108,4,FALSE))</f>
        <v/>
      </c>
      <c r="E78" s="114" t="str">
        <f>IF($A78="","",VLOOKUP($A78,'Detail-Data Entry Form'!$A$12:$S$108,5,FALSE))</f>
        <v/>
      </c>
      <c r="F78" s="114" t="str">
        <f>IF($A78="","",VLOOKUP($A78,'Detail-Data Entry Form'!$A$12:$S$108,6,FALSE))</f>
        <v/>
      </c>
      <c r="G78" s="115" t="str">
        <f>IF($A78="","",VLOOKUP($A78,'Detail-Data Entry Form'!$A$12:$S$108,7,FALSE))</f>
        <v/>
      </c>
      <c r="H78" s="116" t="str">
        <f>IF($A78="","",VLOOKUP($A78,'Detail-Data Entry Form'!$A$12:$S$108,8,FALSE))</f>
        <v/>
      </c>
      <c r="I78" s="116" t="str">
        <f>IF($A78="","",VLOOKUP($A78,'Detail-Data Entry Form'!$A$12:$S$108,9,FALSE))</f>
        <v/>
      </c>
      <c r="J78" s="61" t="str">
        <f>IF($A78="","",VLOOKUP($A78,'Detail-Data Entry Form'!$A$12:$S$108,10,FALSE))</f>
        <v/>
      </c>
      <c r="K78" s="127" t="str">
        <f>IF($A78="","",VLOOKUP($A78,'Detail-Data Entry Form'!$A$12:$S$108,11,FALSE)/$J78)</f>
        <v/>
      </c>
      <c r="L78" s="127" t="str">
        <f>IF($A78="","",VLOOKUP($A78,'Detail-Data Entry Form'!$A$12:$S$108,12,FALSE)/$J78)</f>
        <v/>
      </c>
      <c r="M78" s="127" t="str">
        <f>IF($A78="","",VLOOKUP($A78,'Detail-Data Entry Form'!$A$12:$S$108,13,FALSE)/$J78)</f>
        <v/>
      </c>
      <c r="N78" s="127" t="str">
        <f>IF($A78="","",VLOOKUP($A78,'Detail-Data Entry Form'!$A$12:$S$108,14,FALSE)/$J78)</f>
        <v/>
      </c>
      <c r="O78" s="128" t="str">
        <f>IF($A78="","",VLOOKUP($A78,'Detail-Data Entry Form'!$A$12:$S$108,15,FALSE)/$J78)</f>
        <v/>
      </c>
      <c r="P78" s="127" t="str">
        <f>IF($A78="","",VLOOKUP($A78,'Detail-Data Entry Form'!$A$12:$S$108,16,FALSE)/$J78)</f>
        <v/>
      </c>
      <c r="Q78" s="129" t="str">
        <f>IF($A78="","",VLOOKUP($A78,'Detail-Data Entry Form'!$A$12:$S$108,17,FALSE))</f>
        <v/>
      </c>
      <c r="R78" s="128" t="str">
        <f>IF($A78="","",(VLOOKUP($A78,'Detail-Data Entry Form'!$A$12:$S$108,19,FALSE)-J78)/$J78)</f>
        <v/>
      </c>
    </row>
    <row r="79" spans="1:18" s="10" customFormat="1" hidden="1" x14ac:dyDescent="0.25">
      <c r="A79" s="60" t="str">
        <f>'Detail-Data Entry Form'!A79</f>
        <v/>
      </c>
      <c r="B79" s="113" t="str">
        <f>IF($A79="","",VLOOKUP($A79,'Detail-Data Entry Form'!$A$12:$S$108,2,FALSE))</f>
        <v/>
      </c>
      <c r="C79" s="113" t="str">
        <f>IF($A79="","",VLOOKUP($A79,'Detail-Data Entry Form'!$A$12:$S$108,3,FALSE))</f>
        <v/>
      </c>
      <c r="D79" s="113" t="str">
        <f>IF($A79="","",VLOOKUP($A79,'Detail-Data Entry Form'!$A$12:$S$108,4,FALSE))</f>
        <v/>
      </c>
      <c r="E79" s="114" t="str">
        <f>IF($A79="","",VLOOKUP($A79,'Detail-Data Entry Form'!$A$12:$S$108,5,FALSE))</f>
        <v/>
      </c>
      <c r="F79" s="114" t="str">
        <f>IF($A79="","",VLOOKUP($A79,'Detail-Data Entry Form'!$A$12:$S$108,6,FALSE))</f>
        <v/>
      </c>
      <c r="G79" s="115" t="str">
        <f>IF($A79="","",VLOOKUP($A79,'Detail-Data Entry Form'!$A$12:$S$108,7,FALSE))</f>
        <v/>
      </c>
      <c r="H79" s="116" t="str">
        <f>IF($A79="","",VLOOKUP($A79,'Detail-Data Entry Form'!$A$12:$S$108,8,FALSE))</f>
        <v/>
      </c>
      <c r="I79" s="116" t="str">
        <f>IF($A79="","",VLOOKUP($A79,'Detail-Data Entry Form'!$A$12:$S$108,9,FALSE))</f>
        <v/>
      </c>
      <c r="J79" s="61" t="str">
        <f>IF($A79="","",VLOOKUP($A79,'Detail-Data Entry Form'!$A$12:$S$108,10,FALSE))</f>
        <v/>
      </c>
      <c r="K79" s="127" t="str">
        <f>IF($A79="","",VLOOKUP($A79,'Detail-Data Entry Form'!$A$12:$S$108,11,FALSE)/$J79)</f>
        <v/>
      </c>
      <c r="L79" s="127" t="str">
        <f>IF($A79="","",VLOOKUP($A79,'Detail-Data Entry Form'!$A$12:$S$108,12,FALSE)/$J79)</f>
        <v/>
      </c>
      <c r="M79" s="127" t="str">
        <f>IF($A79="","",VLOOKUP($A79,'Detail-Data Entry Form'!$A$12:$S$108,13,FALSE)/$J79)</f>
        <v/>
      </c>
      <c r="N79" s="127" t="str">
        <f>IF($A79="","",VLOOKUP($A79,'Detail-Data Entry Form'!$A$12:$S$108,14,FALSE)/$J79)</f>
        <v/>
      </c>
      <c r="O79" s="128" t="str">
        <f>IF($A79="","",VLOOKUP($A79,'Detail-Data Entry Form'!$A$12:$S$108,15,FALSE)/$J79)</f>
        <v/>
      </c>
      <c r="P79" s="127" t="str">
        <f>IF($A79="","",VLOOKUP($A79,'Detail-Data Entry Form'!$A$12:$S$108,16,FALSE)/$J79)</f>
        <v/>
      </c>
      <c r="Q79" s="129" t="str">
        <f>IF($A79="","",VLOOKUP($A79,'Detail-Data Entry Form'!$A$12:$S$108,17,FALSE))</f>
        <v/>
      </c>
      <c r="R79" s="128" t="str">
        <f>IF($A79="","",(VLOOKUP($A79,'Detail-Data Entry Form'!$A$12:$S$108,19,FALSE)-J79)/$J79)</f>
        <v/>
      </c>
    </row>
    <row r="80" spans="1:18" s="10" customFormat="1" hidden="1" x14ac:dyDescent="0.25">
      <c r="A80" s="60" t="str">
        <f>'Detail-Data Entry Form'!A80</f>
        <v/>
      </c>
      <c r="B80" s="113" t="str">
        <f>IF($A80="","",VLOOKUP($A80,'Detail-Data Entry Form'!$A$12:$S$108,2,FALSE))</f>
        <v/>
      </c>
      <c r="C80" s="113" t="str">
        <f>IF($A80="","",VLOOKUP($A80,'Detail-Data Entry Form'!$A$12:$S$108,3,FALSE))</f>
        <v/>
      </c>
      <c r="D80" s="113" t="str">
        <f>IF($A80="","",VLOOKUP($A80,'Detail-Data Entry Form'!$A$12:$S$108,4,FALSE))</f>
        <v/>
      </c>
      <c r="E80" s="114" t="str">
        <f>IF($A80="","",VLOOKUP($A80,'Detail-Data Entry Form'!$A$12:$S$108,5,FALSE))</f>
        <v/>
      </c>
      <c r="F80" s="114" t="str">
        <f>IF($A80="","",VLOOKUP($A80,'Detail-Data Entry Form'!$A$12:$S$108,6,FALSE))</f>
        <v/>
      </c>
      <c r="G80" s="115" t="str">
        <f>IF($A80="","",VLOOKUP($A80,'Detail-Data Entry Form'!$A$12:$S$108,7,FALSE))</f>
        <v/>
      </c>
      <c r="H80" s="116" t="str">
        <f>IF($A80="","",VLOOKUP($A80,'Detail-Data Entry Form'!$A$12:$S$108,8,FALSE))</f>
        <v/>
      </c>
      <c r="I80" s="116" t="str">
        <f>IF($A80="","",VLOOKUP($A80,'Detail-Data Entry Form'!$A$12:$S$108,9,FALSE))</f>
        <v/>
      </c>
      <c r="J80" s="61" t="str">
        <f>IF($A80="","",VLOOKUP($A80,'Detail-Data Entry Form'!$A$12:$S$108,10,FALSE))</f>
        <v/>
      </c>
      <c r="K80" s="127" t="str">
        <f>IF($A80="","",VLOOKUP($A80,'Detail-Data Entry Form'!$A$12:$S$108,11,FALSE)/$J80)</f>
        <v/>
      </c>
      <c r="L80" s="127" t="str">
        <f>IF($A80="","",VLOOKUP($A80,'Detail-Data Entry Form'!$A$12:$S$108,12,FALSE)/$J80)</f>
        <v/>
      </c>
      <c r="M80" s="127" t="str">
        <f>IF($A80="","",VLOOKUP($A80,'Detail-Data Entry Form'!$A$12:$S$108,13,FALSE)/$J80)</f>
        <v/>
      </c>
      <c r="N80" s="127" t="str">
        <f>IF($A80="","",VLOOKUP($A80,'Detail-Data Entry Form'!$A$12:$S$108,14,FALSE)/$J80)</f>
        <v/>
      </c>
      <c r="O80" s="128" t="str">
        <f>IF($A80="","",VLOOKUP($A80,'Detail-Data Entry Form'!$A$12:$S$108,15,FALSE)/$J80)</f>
        <v/>
      </c>
      <c r="P80" s="127" t="str">
        <f>IF($A80="","",VLOOKUP($A80,'Detail-Data Entry Form'!$A$12:$S$108,16,FALSE)/$J80)</f>
        <v/>
      </c>
      <c r="Q80" s="129" t="str">
        <f>IF($A80="","",VLOOKUP($A80,'Detail-Data Entry Form'!$A$12:$S$108,17,FALSE))</f>
        <v/>
      </c>
      <c r="R80" s="128" t="str">
        <f>IF($A80="","",(VLOOKUP($A80,'Detail-Data Entry Form'!$A$12:$S$108,19,FALSE)-J80)/$J80)</f>
        <v/>
      </c>
    </row>
    <row r="81" spans="1:18" s="10" customFormat="1" hidden="1" x14ac:dyDescent="0.25">
      <c r="A81" s="60" t="str">
        <f>'Detail-Data Entry Form'!A81</f>
        <v/>
      </c>
      <c r="B81" s="113" t="str">
        <f>IF($A81="","",VLOOKUP($A81,'Detail-Data Entry Form'!$A$12:$S$108,2,FALSE))</f>
        <v/>
      </c>
      <c r="C81" s="113" t="str">
        <f>IF($A81="","",VLOOKUP($A81,'Detail-Data Entry Form'!$A$12:$S$108,3,FALSE))</f>
        <v/>
      </c>
      <c r="D81" s="113" t="str">
        <f>IF($A81="","",VLOOKUP($A81,'Detail-Data Entry Form'!$A$12:$S$108,4,FALSE))</f>
        <v/>
      </c>
      <c r="E81" s="114" t="str">
        <f>IF($A81="","",VLOOKUP($A81,'Detail-Data Entry Form'!$A$12:$S$108,5,FALSE))</f>
        <v/>
      </c>
      <c r="F81" s="114" t="str">
        <f>IF($A81="","",VLOOKUP($A81,'Detail-Data Entry Form'!$A$12:$S$108,6,FALSE))</f>
        <v/>
      </c>
      <c r="G81" s="115" t="str">
        <f>IF($A81="","",VLOOKUP($A81,'Detail-Data Entry Form'!$A$12:$S$108,7,FALSE))</f>
        <v/>
      </c>
      <c r="H81" s="116" t="str">
        <f>IF($A81="","",VLOOKUP($A81,'Detail-Data Entry Form'!$A$12:$S$108,8,FALSE))</f>
        <v/>
      </c>
      <c r="I81" s="116" t="str">
        <f>IF($A81="","",VLOOKUP($A81,'Detail-Data Entry Form'!$A$12:$S$108,9,FALSE))</f>
        <v/>
      </c>
      <c r="J81" s="61" t="str">
        <f>IF($A81="","",VLOOKUP($A81,'Detail-Data Entry Form'!$A$12:$S$108,10,FALSE))</f>
        <v/>
      </c>
      <c r="K81" s="127" t="str">
        <f>IF($A81="","",VLOOKUP($A81,'Detail-Data Entry Form'!$A$12:$S$108,11,FALSE)/$J81)</f>
        <v/>
      </c>
      <c r="L81" s="127" t="str">
        <f>IF($A81="","",VLOOKUP($A81,'Detail-Data Entry Form'!$A$12:$S$108,12,FALSE)/$J81)</f>
        <v/>
      </c>
      <c r="M81" s="127" t="str">
        <f>IF($A81="","",VLOOKUP($A81,'Detail-Data Entry Form'!$A$12:$S$108,13,FALSE)/$J81)</f>
        <v/>
      </c>
      <c r="N81" s="127" t="str">
        <f>IF($A81="","",VLOOKUP($A81,'Detail-Data Entry Form'!$A$12:$S$108,14,FALSE)/$J81)</f>
        <v/>
      </c>
      <c r="O81" s="128" t="str">
        <f>IF($A81="","",VLOOKUP($A81,'Detail-Data Entry Form'!$A$12:$S$108,15,FALSE)/$J81)</f>
        <v/>
      </c>
      <c r="P81" s="127" t="str">
        <f>IF($A81="","",VLOOKUP($A81,'Detail-Data Entry Form'!$A$12:$S$108,16,FALSE)/$J81)</f>
        <v/>
      </c>
      <c r="Q81" s="129" t="str">
        <f>IF($A81="","",VLOOKUP($A81,'Detail-Data Entry Form'!$A$12:$S$108,17,FALSE))</f>
        <v/>
      </c>
      <c r="R81" s="128" t="str">
        <f>IF($A81="","",(VLOOKUP($A81,'Detail-Data Entry Form'!$A$12:$S$108,19,FALSE)-J81)/$J81)</f>
        <v/>
      </c>
    </row>
    <row r="82" spans="1:18" s="10" customFormat="1" hidden="1" x14ac:dyDescent="0.25">
      <c r="A82" s="60" t="str">
        <f>'Detail-Data Entry Form'!A82</f>
        <v/>
      </c>
      <c r="B82" s="113" t="str">
        <f>IF($A82="","",VLOOKUP($A82,'Detail-Data Entry Form'!$A$12:$S$108,2,FALSE))</f>
        <v/>
      </c>
      <c r="C82" s="113" t="str">
        <f>IF($A82="","",VLOOKUP($A82,'Detail-Data Entry Form'!$A$12:$S$108,3,FALSE))</f>
        <v/>
      </c>
      <c r="D82" s="113" t="str">
        <f>IF($A82="","",VLOOKUP($A82,'Detail-Data Entry Form'!$A$12:$S$108,4,FALSE))</f>
        <v/>
      </c>
      <c r="E82" s="114" t="str">
        <f>IF($A82="","",VLOOKUP($A82,'Detail-Data Entry Form'!$A$12:$S$108,5,FALSE))</f>
        <v/>
      </c>
      <c r="F82" s="114" t="str">
        <f>IF($A82="","",VLOOKUP($A82,'Detail-Data Entry Form'!$A$12:$S$108,6,FALSE))</f>
        <v/>
      </c>
      <c r="G82" s="115" t="str">
        <f>IF($A82="","",VLOOKUP($A82,'Detail-Data Entry Form'!$A$12:$S$108,7,FALSE))</f>
        <v/>
      </c>
      <c r="H82" s="116" t="str">
        <f>IF($A82="","",VLOOKUP($A82,'Detail-Data Entry Form'!$A$12:$S$108,8,FALSE))</f>
        <v/>
      </c>
      <c r="I82" s="116" t="str">
        <f>IF($A82="","",VLOOKUP($A82,'Detail-Data Entry Form'!$A$12:$S$108,9,FALSE))</f>
        <v/>
      </c>
      <c r="J82" s="61" t="str">
        <f>IF($A82="","",VLOOKUP($A82,'Detail-Data Entry Form'!$A$12:$S$108,10,FALSE))</f>
        <v/>
      </c>
      <c r="K82" s="127" t="str">
        <f>IF($A82="","",VLOOKUP($A82,'Detail-Data Entry Form'!$A$12:$S$108,11,FALSE)/$J82)</f>
        <v/>
      </c>
      <c r="L82" s="127" t="str">
        <f>IF($A82="","",VLOOKUP($A82,'Detail-Data Entry Form'!$A$12:$S$108,12,FALSE)/$J82)</f>
        <v/>
      </c>
      <c r="M82" s="127" t="str">
        <f>IF($A82="","",VLOOKUP($A82,'Detail-Data Entry Form'!$A$12:$S$108,13,FALSE)/$J82)</f>
        <v/>
      </c>
      <c r="N82" s="127" t="str">
        <f>IF($A82="","",VLOOKUP($A82,'Detail-Data Entry Form'!$A$12:$S$108,14,FALSE)/$J82)</f>
        <v/>
      </c>
      <c r="O82" s="128" t="str">
        <f>IF($A82="","",VLOOKUP($A82,'Detail-Data Entry Form'!$A$12:$S$108,15,FALSE)/$J82)</f>
        <v/>
      </c>
      <c r="P82" s="127" t="str">
        <f>IF($A82="","",VLOOKUP($A82,'Detail-Data Entry Form'!$A$12:$S$108,16,FALSE)/$J82)</f>
        <v/>
      </c>
      <c r="Q82" s="129" t="str">
        <f>IF($A82="","",VLOOKUP($A82,'Detail-Data Entry Form'!$A$12:$S$108,17,FALSE))</f>
        <v/>
      </c>
      <c r="R82" s="128" t="str">
        <f>IF($A82="","",(VLOOKUP($A82,'Detail-Data Entry Form'!$A$12:$S$108,19,FALSE)-J82)/$J82)</f>
        <v/>
      </c>
    </row>
    <row r="83" spans="1:18" s="10" customFormat="1" hidden="1" x14ac:dyDescent="0.25">
      <c r="A83" s="60" t="str">
        <f>'Detail-Data Entry Form'!A83</f>
        <v/>
      </c>
      <c r="B83" s="113" t="str">
        <f>IF($A83="","",VLOOKUP($A83,'Detail-Data Entry Form'!$A$12:$S$108,2,FALSE))</f>
        <v/>
      </c>
      <c r="C83" s="113" t="str">
        <f>IF($A83="","",VLOOKUP($A83,'Detail-Data Entry Form'!$A$12:$S$108,3,FALSE))</f>
        <v/>
      </c>
      <c r="D83" s="113" t="str">
        <f>IF($A83="","",VLOOKUP($A83,'Detail-Data Entry Form'!$A$12:$S$108,4,FALSE))</f>
        <v/>
      </c>
      <c r="E83" s="114" t="str">
        <f>IF($A83="","",VLOOKUP($A83,'Detail-Data Entry Form'!$A$12:$S$108,5,FALSE))</f>
        <v/>
      </c>
      <c r="F83" s="114" t="str">
        <f>IF($A83="","",VLOOKUP($A83,'Detail-Data Entry Form'!$A$12:$S$108,6,FALSE))</f>
        <v/>
      </c>
      <c r="G83" s="115" t="str">
        <f>IF($A83="","",VLOOKUP($A83,'Detail-Data Entry Form'!$A$12:$S$108,7,FALSE))</f>
        <v/>
      </c>
      <c r="H83" s="116" t="str">
        <f>IF($A83="","",VLOOKUP($A83,'Detail-Data Entry Form'!$A$12:$S$108,8,FALSE))</f>
        <v/>
      </c>
      <c r="I83" s="116" t="str">
        <f>IF($A83="","",VLOOKUP($A83,'Detail-Data Entry Form'!$A$12:$S$108,9,FALSE))</f>
        <v/>
      </c>
      <c r="J83" s="61" t="str">
        <f>IF($A83="","",VLOOKUP($A83,'Detail-Data Entry Form'!$A$12:$S$108,10,FALSE))</f>
        <v/>
      </c>
      <c r="K83" s="127" t="str">
        <f>IF($A83="","",VLOOKUP($A83,'Detail-Data Entry Form'!$A$12:$S$108,11,FALSE)/$J83)</f>
        <v/>
      </c>
      <c r="L83" s="127" t="str">
        <f>IF($A83="","",VLOOKUP($A83,'Detail-Data Entry Form'!$A$12:$S$108,12,FALSE)/$J83)</f>
        <v/>
      </c>
      <c r="M83" s="127" t="str">
        <f>IF($A83="","",VLOOKUP($A83,'Detail-Data Entry Form'!$A$12:$S$108,13,FALSE)/$J83)</f>
        <v/>
      </c>
      <c r="N83" s="127" t="str">
        <f>IF($A83="","",VLOOKUP($A83,'Detail-Data Entry Form'!$A$12:$S$108,14,FALSE)/$J83)</f>
        <v/>
      </c>
      <c r="O83" s="128" t="str">
        <f>IF($A83="","",VLOOKUP($A83,'Detail-Data Entry Form'!$A$12:$S$108,15,FALSE)/$J83)</f>
        <v/>
      </c>
      <c r="P83" s="127" t="str">
        <f>IF($A83="","",VLOOKUP($A83,'Detail-Data Entry Form'!$A$12:$S$108,16,FALSE)/$J83)</f>
        <v/>
      </c>
      <c r="Q83" s="129" t="str">
        <f>IF($A83="","",VLOOKUP($A83,'Detail-Data Entry Form'!$A$12:$S$108,17,FALSE))</f>
        <v/>
      </c>
      <c r="R83" s="128" t="str">
        <f>IF($A83="","",(VLOOKUP($A83,'Detail-Data Entry Form'!$A$12:$S$108,19,FALSE)-J83)/$J83)</f>
        <v/>
      </c>
    </row>
    <row r="84" spans="1:18" s="10" customFormat="1" hidden="1" x14ac:dyDescent="0.25">
      <c r="A84" s="60" t="str">
        <f>'Detail-Data Entry Form'!A84</f>
        <v/>
      </c>
      <c r="B84" s="113" t="str">
        <f>IF($A84="","",VLOOKUP($A84,'Detail-Data Entry Form'!$A$12:$S$108,2,FALSE))</f>
        <v/>
      </c>
      <c r="C84" s="113" t="str">
        <f>IF($A84="","",VLOOKUP($A84,'Detail-Data Entry Form'!$A$12:$S$108,3,FALSE))</f>
        <v/>
      </c>
      <c r="D84" s="113" t="str">
        <f>IF($A84="","",VLOOKUP($A84,'Detail-Data Entry Form'!$A$12:$S$108,4,FALSE))</f>
        <v/>
      </c>
      <c r="E84" s="114" t="str">
        <f>IF($A84="","",VLOOKUP($A84,'Detail-Data Entry Form'!$A$12:$S$108,5,FALSE))</f>
        <v/>
      </c>
      <c r="F84" s="114" t="str">
        <f>IF($A84="","",VLOOKUP($A84,'Detail-Data Entry Form'!$A$12:$S$108,6,FALSE))</f>
        <v/>
      </c>
      <c r="G84" s="115" t="str">
        <f>IF($A84="","",VLOOKUP($A84,'Detail-Data Entry Form'!$A$12:$S$108,7,FALSE))</f>
        <v/>
      </c>
      <c r="H84" s="116" t="str">
        <f>IF($A84="","",VLOOKUP($A84,'Detail-Data Entry Form'!$A$12:$S$108,8,FALSE))</f>
        <v/>
      </c>
      <c r="I84" s="116" t="str">
        <f>IF($A84="","",VLOOKUP($A84,'Detail-Data Entry Form'!$A$12:$S$108,9,FALSE))</f>
        <v/>
      </c>
      <c r="J84" s="61" t="str">
        <f>IF($A84="","",VLOOKUP($A84,'Detail-Data Entry Form'!$A$12:$S$108,10,FALSE))</f>
        <v/>
      </c>
      <c r="K84" s="127" t="str">
        <f>IF($A84="","",VLOOKUP($A84,'Detail-Data Entry Form'!$A$12:$S$108,11,FALSE)/$J84)</f>
        <v/>
      </c>
      <c r="L84" s="127" t="str">
        <f>IF($A84="","",VLOOKUP($A84,'Detail-Data Entry Form'!$A$12:$S$108,12,FALSE)/$J84)</f>
        <v/>
      </c>
      <c r="M84" s="127" t="str">
        <f>IF($A84="","",VLOOKUP($A84,'Detail-Data Entry Form'!$A$12:$S$108,13,FALSE)/$J84)</f>
        <v/>
      </c>
      <c r="N84" s="127" t="str">
        <f>IF($A84="","",VLOOKUP($A84,'Detail-Data Entry Form'!$A$12:$S$108,14,FALSE)/$J84)</f>
        <v/>
      </c>
      <c r="O84" s="128" t="str">
        <f>IF($A84="","",VLOOKUP($A84,'Detail-Data Entry Form'!$A$12:$S$108,15,FALSE)/$J84)</f>
        <v/>
      </c>
      <c r="P84" s="127" t="str">
        <f>IF($A84="","",VLOOKUP($A84,'Detail-Data Entry Form'!$A$12:$S$108,16,FALSE)/$J84)</f>
        <v/>
      </c>
      <c r="Q84" s="129" t="str">
        <f>IF($A84="","",VLOOKUP($A84,'Detail-Data Entry Form'!$A$12:$S$108,17,FALSE))</f>
        <v/>
      </c>
      <c r="R84" s="128" t="str">
        <f>IF($A84="","",(VLOOKUP($A84,'Detail-Data Entry Form'!$A$12:$S$108,19,FALSE)-J84)/$J84)</f>
        <v/>
      </c>
    </row>
    <row r="85" spans="1:18" s="10" customFormat="1" hidden="1" x14ac:dyDescent="0.25">
      <c r="A85" s="60" t="str">
        <f>'Detail-Data Entry Form'!A85</f>
        <v/>
      </c>
      <c r="B85" s="113" t="str">
        <f>IF($A85="","",VLOOKUP($A85,'Detail-Data Entry Form'!$A$12:$S$108,2,FALSE))</f>
        <v/>
      </c>
      <c r="C85" s="113" t="str">
        <f>IF($A85="","",VLOOKUP($A85,'Detail-Data Entry Form'!$A$12:$S$108,3,FALSE))</f>
        <v/>
      </c>
      <c r="D85" s="113" t="str">
        <f>IF($A85="","",VLOOKUP($A85,'Detail-Data Entry Form'!$A$12:$S$108,4,FALSE))</f>
        <v/>
      </c>
      <c r="E85" s="114" t="str">
        <f>IF($A85="","",VLOOKUP($A85,'Detail-Data Entry Form'!$A$12:$S$108,5,FALSE))</f>
        <v/>
      </c>
      <c r="F85" s="114" t="str">
        <f>IF($A85="","",VLOOKUP($A85,'Detail-Data Entry Form'!$A$12:$S$108,6,FALSE))</f>
        <v/>
      </c>
      <c r="G85" s="115" t="str">
        <f>IF($A85="","",VLOOKUP($A85,'Detail-Data Entry Form'!$A$12:$S$108,7,FALSE))</f>
        <v/>
      </c>
      <c r="H85" s="116" t="str">
        <f>IF($A85="","",VLOOKUP($A85,'Detail-Data Entry Form'!$A$12:$S$108,8,FALSE))</f>
        <v/>
      </c>
      <c r="I85" s="116" t="str">
        <f>IF($A85="","",VLOOKUP($A85,'Detail-Data Entry Form'!$A$12:$S$108,9,FALSE))</f>
        <v/>
      </c>
      <c r="J85" s="61" t="str">
        <f>IF($A85="","",VLOOKUP($A85,'Detail-Data Entry Form'!$A$12:$S$108,10,FALSE))</f>
        <v/>
      </c>
      <c r="K85" s="127" t="str">
        <f>IF($A85="","",VLOOKUP($A85,'Detail-Data Entry Form'!$A$12:$S$108,11,FALSE)/$J85)</f>
        <v/>
      </c>
      <c r="L85" s="127" t="str">
        <f>IF($A85="","",VLOOKUP($A85,'Detail-Data Entry Form'!$A$12:$S$108,12,FALSE)/$J85)</f>
        <v/>
      </c>
      <c r="M85" s="127" t="str">
        <f>IF($A85="","",VLOOKUP($A85,'Detail-Data Entry Form'!$A$12:$S$108,13,FALSE)/$J85)</f>
        <v/>
      </c>
      <c r="N85" s="127" t="str">
        <f>IF($A85="","",VLOOKUP($A85,'Detail-Data Entry Form'!$A$12:$S$108,14,FALSE)/$J85)</f>
        <v/>
      </c>
      <c r="O85" s="128" t="str">
        <f>IF($A85="","",VLOOKUP($A85,'Detail-Data Entry Form'!$A$12:$S$108,15,FALSE)/$J85)</f>
        <v/>
      </c>
      <c r="P85" s="127" t="str">
        <f>IF($A85="","",VLOOKUP($A85,'Detail-Data Entry Form'!$A$12:$S$108,16,FALSE)/$J85)</f>
        <v/>
      </c>
      <c r="Q85" s="129" t="str">
        <f>IF($A85="","",VLOOKUP($A85,'Detail-Data Entry Form'!$A$12:$S$108,17,FALSE))</f>
        <v/>
      </c>
      <c r="R85" s="128" t="str">
        <f>IF($A85="","",(VLOOKUP($A85,'Detail-Data Entry Form'!$A$12:$S$108,19,FALSE)-J85)/$J85)</f>
        <v/>
      </c>
    </row>
    <row r="86" spans="1:18" s="10" customFormat="1" hidden="1" x14ac:dyDescent="0.25">
      <c r="A86" s="60" t="str">
        <f>'Detail-Data Entry Form'!A86</f>
        <v/>
      </c>
      <c r="B86" s="113" t="str">
        <f>IF($A86="","",VLOOKUP($A86,'Detail-Data Entry Form'!$A$12:$S$108,2,FALSE))</f>
        <v/>
      </c>
      <c r="C86" s="113" t="str">
        <f>IF($A86="","",VLOOKUP($A86,'Detail-Data Entry Form'!$A$12:$S$108,3,FALSE))</f>
        <v/>
      </c>
      <c r="D86" s="113" t="str">
        <f>IF($A86="","",VLOOKUP($A86,'Detail-Data Entry Form'!$A$12:$S$108,4,FALSE))</f>
        <v/>
      </c>
      <c r="E86" s="114" t="str">
        <f>IF($A86="","",VLOOKUP($A86,'Detail-Data Entry Form'!$A$12:$S$108,5,FALSE))</f>
        <v/>
      </c>
      <c r="F86" s="114" t="str">
        <f>IF($A86="","",VLOOKUP($A86,'Detail-Data Entry Form'!$A$12:$S$108,6,FALSE))</f>
        <v/>
      </c>
      <c r="G86" s="115" t="str">
        <f>IF($A86="","",VLOOKUP($A86,'Detail-Data Entry Form'!$A$12:$S$108,7,FALSE))</f>
        <v/>
      </c>
      <c r="H86" s="116" t="str">
        <f>IF($A86="","",VLOOKUP($A86,'Detail-Data Entry Form'!$A$12:$S$108,8,FALSE))</f>
        <v/>
      </c>
      <c r="I86" s="116" t="str">
        <f>IF($A86="","",VLOOKUP($A86,'Detail-Data Entry Form'!$A$12:$S$108,9,FALSE))</f>
        <v/>
      </c>
      <c r="J86" s="61" t="str">
        <f>IF($A86="","",VLOOKUP($A86,'Detail-Data Entry Form'!$A$12:$S$108,10,FALSE))</f>
        <v/>
      </c>
      <c r="K86" s="127" t="str">
        <f>IF($A86="","",VLOOKUP($A86,'Detail-Data Entry Form'!$A$12:$S$108,11,FALSE)/$J86)</f>
        <v/>
      </c>
      <c r="L86" s="127" t="str">
        <f>IF($A86="","",VLOOKUP($A86,'Detail-Data Entry Form'!$A$12:$S$108,12,FALSE)/$J86)</f>
        <v/>
      </c>
      <c r="M86" s="127" t="str">
        <f>IF($A86="","",VLOOKUP($A86,'Detail-Data Entry Form'!$A$12:$S$108,13,FALSE)/$J86)</f>
        <v/>
      </c>
      <c r="N86" s="127" t="str">
        <f>IF($A86="","",VLOOKUP($A86,'Detail-Data Entry Form'!$A$12:$S$108,14,FALSE)/$J86)</f>
        <v/>
      </c>
      <c r="O86" s="128" t="str">
        <f>IF($A86="","",VLOOKUP($A86,'Detail-Data Entry Form'!$A$12:$S$108,15,FALSE)/$J86)</f>
        <v/>
      </c>
      <c r="P86" s="127" t="str">
        <f>IF($A86="","",VLOOKUP($A86,'Detail-Data Entry Form'!$A$12:$S$108,16,FALSE)/$J86)</f>
        <v/>
      </c>
      <c r="Q86" s="129" t="str">
        <f>IF($A86="","",VLOOKUP($A86,'Detail-Data Entry Form'!$A$12:$S$108,17,FALSE))</f>
        <v/>
      </c>
      <c r="R86" s="128" t="str">
        <f>IF($A86="","",(VLOOKUP($A86,'Detail-Data Entry Form'!$A$12:$S$108,19,FALSE)-J86)/$J86)</f>
        <v/>
      </c>
    </row>
    <row r="87" spans="1:18" s="10" customFormat="1" hidden="1" x14ac:dyDescent="0.25">
      <c r="A87" s="60" t="str">
        <f>'Detail-Data Entry Form'!A87</f>
        <v/>
      </c>
      <c r="B87" s="113" t="str">
        <f>IF($A87="","",VLOOKUP($A87,'Detail-Data Entry Form'!$A$12:$S$108,2,FALSE))</f>
        <v/>
      </c>
      <c r="C87" s="113" t="str">
        <f>IF($A87="","",VLOOKUP($A87,'Detail-Data Entry Form'!$A$12:$S$108,3,FALSE))</f>
        <v/>
      </c>
      <c r="D87" s="113" t="str">
        <f>IF($A87="","",VLOOKUP($A87,'Detail-Data Entry Form'!$A$12:$S$108,4,FALSE))</f>
        <v/>
      </c>
      <c r="E87" s="114" t="str">
        <f>IF($A87="","",VLOOKUP($A87,'Detail-Data Entry Form'!$A$12:$S$108,5,FALSE))</f>
        <v/>
      </c>
      <c r="F87" s="114" t="str">
        <f>IF($A87="","",VLOOKUP($A87,'Detail-Data Entry Form'!$A$12:$S$108,6,FALSE))</f>
        <v/>
      </c>
      <c r="G87" s="115" t="str">
        <f>IF($A87="","",VLOOKUP($A87,'Detail-Data Entry Form'!$A$12:$S$108,7,FALSE))</f>
        <v/>
      </c>
      <c r="H87" s="116" t="str">
        <f>IF($A87="","",VLOOKUP($A87,'Detail-Data Entry Form'!$A$12:$S$108,8,FALSE))</f>
        <v/>
      </c>
      <c r="I87" s="116" t="str">
        <f>IF($A87="","",VLOOKUP($A87,'Detail-Data Entry Form'!$A$12:$S$108,9,FALSE))</f>
        <v/>
      </c>
      <c r="J87" s="61" t="str">
        <f>IF($A87="","",VLOOKUP($A87,'Detail-Data Entry Form'!$A$12:$S$108,10,FALSE))</f>
        <v/>
      </c>
      <c r="K87" s="127" t="str">
        <f>IF($A87="","",VLOOKUP($A87,'Detail-Data Entry Form'!$A$12:$S$108,11,FALSE)/$J87)</f>
        <v/>
      </c>
      <c r="L87" s="127" t="str">
        <f>IF($A87="","",VLOOKUP($A87,'Detail-Data Entry Form'!$A$12:$S$108,12,FALSE)/$J87)</f>
        <v/>
      </c>
      <c r="M87" s="127" t="str">
        <f>IF($A87="","",VLOOKUP($A87,'Detail-Data Entry Form'!$A$12:$S$108,13,FALSE)/$J87)</f>
        <v/>
      </c>
      <c r="N87" s="127" t="str">
        <f>IF($A87="","",VLOOKUP($A87,'Detail-Data Entry Form'!$A$12:$S$108,14,FALSE)/$J87)</f>
        <v/>
      </c>
      <c r="O87" s="128" t="str">
        <f>IF($A87="","",VLOOKUP($A87,'Detail-Data Entry Form'!$A$12:$S$108,15,FALSE)/$J87)</f>
        <v/>
      </c>
      <c r="P87" s="127" t="str">
        <f>IF($A87="","",VLOOKUP($A87,'Detail-Data Entry Form'!$A$12:$S$108,16,FALSE)/$J87)</f>
        <v/>
      </c>
      <c r="Q87" s="129" t="str">
        <f>IF($A87="","",VLOOKUP($A87,'Detail-Data Entry Form'!$A$12:$S$108,17,FALSE))</f>
        <v/>
      </c>
      <c r="R87" s="128" t="str">
        <f>IF($A87="","",(VLOOKUP($A87,'Detail-Data Entry Form'!$A$12:$S$108,19,FALSE)-J87)/$J87)</f>
        <v/>
      </c>
    </row>
    <row r="88" spans="1:18" s="10" customFormat="1" hidden="1" x14ac:dyDescent="0.25">
      <c r="A88" s="60" t="str">
        <f>'Detail-Data Entry Form'!A88</f>
        <v/>
      </c>
      <c r="B88" s="113" t="str">
        <f>IF($A88="","",VLOOKUP($A88,'Detail-Data Entry Form'!$A$12:$S$108,2,FALSE))</f>
        <v/>
      </c>
      <c r="C88" s="113" t="str">
        <f>IF($A88="","",VLOOKUP($A88,'Detail-Data Entry Form'!$A$12:$S$108,3,FALSE))</f>
        <v/>
      </c>
      <c r="D88" s="113" t="str">
        <f>IF($A88="","",VLOOKUP($A88,'Detail-Data Entry Form'!$A$12:$S$108,4,FALSE))</f>
        <v/>
      </c>
      <c r="E88" s="114" t="str">
        <f>IF($A88="","",VLOOKUP($A88,'Detail-Data Entry Form'!$A$12:$S$108,5,FALSE))</f>
        <v/>
      </c>
      <c r="F88" s="114" t="str">
        <f>IF($A88="","",VLOOKUP($A88,'Detail-Data Entry Form'!$A$12:$S$108,6,FALSE))</f>
        <v/>
      </c>
      <c r="G88" s="115" t="str">
        <f>IF($A88="","",VLOOKUP($A88,'Detail-Data Entry Form'!$A$12:$S$108,7,FALSE))</f>
        <v/>
      </c>
      <c r="H88" s="116" t="str">
        <f>IF($A88="","",VLOOKUP($A88,'Detail-Data Entry Form'!$A$12:$S$108,8,FALSE))</f>
        <v/>
      </c>
      <c r="I88" s="116" t="str">
        <f>IF($A88="","",VLOOKUP($A88,'Detail-Data Entry Form'!$A$12:$S$108,9,FALSE))</f>
        <v/>
      </c>
      <c r="J88" s="61" t="str">
        <f>IF($A88="","",VLOOKUP($A88,'Detail-Data Entry Form'!$A$12:$S$108,10,FALSE))</f>
        <v/>
      </c>
      <c r="K88" s="127" t="str">
        <f>IF($A88="","",VLOOKUP($A88,'Detail-Data Entry Form'!$A$12:$S$108,11,FALSE)/$J88)</f>
        <v/>
      </c>
      <c r="L88" s="127" t="str">
        <f>IF($A88="","",VLOOKUP($A88,'Detail-Data Entry Form'!$A$12:$S$108,12,FALSE)/$J88)</f>
        <v/>
      </c>
      <c r="M88" s="127" t="str">
        <f>IF($A88="","",VLOOKUP($A88,'Detail-Data Entry Form'!$A$12:$S$108,13,FALSE)/$J88)</f>
        <v/>
      </c>
      <c r="N88" s="127" t="str">
        <f>IF($A88="","",VLOOKUP($A88,'Detail-Data Entry Form'!$A$12:$S$108,14,FALSE)/$J88)</f>
        <v/>
      </c>
      <c r="O88" s="128" t="str">
        <f>IF($A88="","",VLOOKUP($A88,'Detail-Data Entry Form'!$A$12:$S$108,15,FALSE)/$J88)</f>
        <v/>
      </c>
      <c r="P88" s="127" t="str">
        <f>IF($A88="","",VLOOKUP($A88,'Detail-Data Entry Form'!$A$12:$S$108,16,FALSE)/$J88)</f>
        <v/>
      </c>
      <c r="Q88" s="129" t="str">
        <f>IF($A88="","",VLOOKUP($A88,'Detail-Data Entry Form'!$A$12:$S$108,17,FALSE))</f>
        <v/>
      </c>
      <c r="R88" s="128" t="str">
        <f>IF($A88="","",(VLOOKUP($A88,'Detail-Data Entry Form'!$A$12:$S$108,19,FALSE)-J88)/$J88)</f>
        <v/>
      </c>
    </row>
    <row r="89" spans="1:18" s="10" customFormat="1" hidden="1" x14ac:dyDescent="0.25">
      <c r="A89" s="60" t="str">
        <f>'Detail-Data Entry Form'!A89</f>
        <v/>
      </c>
      <c r="B89" s="113" t="str">
        <f>IF($A89="","",VLOOKUP($A89,'Detail-Data Entry Form'!$A$12:$S$108,2,FALSE))</f>
        <v/>
      </c>
      <c r="C89" s="113" t="str">
        <f>IF($A89="","",VLOOKUP($A89,'Detail-Data Entry Form'!$A$12:$S$108,3,FALSE))</f>
        <v/>
      </c>
      <c r="D89" s="113" t="str">
        <f>IF($A89="","",VLOOKUP($A89,'Detail-Data Entry Form'!$A$12:$S$108,4,FALSE))</f>
        <v/>
      </c>
      <c r="E89" s="114" t="str">
        <f>IF($A89="","",VLOOKUP($A89,'Detail-Data Entry Form'!$A$12:$S$108,5,FALSE))</f>
        <v/>
      </c>
      <c r="F89" s="114" t="str">
        <f>IF($A89="","",VLOOKUP($A89,'Detail-Data Entry Form'!$A$12:$S$108,6,FALSE))</f>
        <v/>
      </c>
      <c r="G89" s="115" t="str">
        <f>IF($A89="","",VLOOKUP($A89,'Detail-Data Entry Form'!$A$12:$S$108,7,FALSE))</f>
        <v/>
      </c>
      <c r="H89" s="116" t="str">
        <f>IF($A89="","",VLOOKUP($A89,'Detail-Data Entry Form'!$A$12:$S$108,8,FALSE))</f>
        <v/>
      </c>
      <c r="I89" s="116" t="str">
        <f>IF($A89="","",VLOOKUP($A89,'Detail-Data Entry Form'!$A$12:$S$108,9,FALSE))</f>
        <v/>
      </c>
      <c r="J89" s="61" t="str">
        <f>IF($A89="","",VLOOKUP($A89,'Detail-Data Entry Form'!$A$12:$S$108,10,FALSE))</f>
        <v/>
      </c>
      <c r="K89" s="127" t="str">
        <f>IF($A89="","",VLOOKUP($A89,'Detail-Data Entry Form'!$A$12:$S$108,11,FALSE)/$J89)</f>
        <v/>
      </c>
      <c r="L89" s="127" t="str">
        <f>IF($A89="","",VLOOKUP($A89,'Detail-Data Entry Form'!$A$12:$S$108,12,FALSE)/$J89)</f>
        <v/>
      </c>
      <c r="M89" s="127" t="str">
        <f>IF($A89="","",VLOOKUP($A89,'Detail-Data Entry Form'!$A$12:$S$108,13,FALSE)/$J89)</f>
        <v/>
      </c>
      <c r="N89" s="127" t="str">
        <f>IF($A89="","",VLOOKUP($A89,'Detail-Data Entry Form'!$A$12:$S$108,14,FALSE)/$J89)</f>
        <v/>
      </c>
      <c r="O89" s="128" t="str">
        <f>IF($A89="","",VLOOKUP($A89,'Detail-Data Entry Form'!$A$12:$S$108,15,FALSE)/$J89)</f>
        <v/>
      </c>
      <c r="P89" s="127" t="str">
        <f>IF($A89="","",VLOOKUP($A89,'Detail-Data Entry Form'!$A$12:$S$108,16,FALSE)/$J89)</f>
        <v/>
      </c>
      <c r="Q89" s="129" t="str">
        <f>IF($A89="","",VLOOKUP($A89,'Detail-Data Entry Form'!$A$12:$S$108,17,FALSE))</f>
        <v/>
      </c>
      <c r="R89" s="128" t="str">
        <f>IF($A89="","",(VLOOKUP($A89,'Detail-Data Entry Form'!$A$12:$S$108,19,FALSE)-J89)/$J89)</f>
        <v/>
      </c>
    </row>
    <row r="90" spans="1:18" s="10" customFormat="1" hidden="1" x14ac:dyDescent="0.25">
      <c r="A90" s="60" t="str">
        <f>'Detail-Data Entry Form'!A90</f>
        <v/>
      </c>
      <c r="B90" s="113" t="str">
        <f>IF($A90="","",VLOOKUP($A90,'Detail-Data Entry Form'!$A$12:$S$108,2,FALSE))</f>
        <v/>
      </c>
      <c r="C90" s="113" t="str">
        <f>IF($A90="","",VLOOKUP($A90,'Detail-Data Entry Form'!$A$12:$S$108,3,FALSE))</f>
        <v/>
      </c>
      <c r="D90" s="113" t="str">
        <f>IF($A90="","",VLOOKUP($A90,'Detail-Data Entry Form'!$A$12:$S$108,4,FALSE))</f>
        <v/>
      </c>
      <c r="E90" s="114" t="str">
        <f>IF($A90="","",VLOOKUP($A90,'Detail-Data Entry Form'!$A$12:$S$108,5,FALSE))</f>
        <v/>
      </c>
      <c r="F90" s="114" t="str">
        <f>IF($A90="","",VLOOKUP($A90,'Detail-Data Entry Form'!$A$12:$S$108,6,FALSE))</f>
        <v/>
      </c>
      <c r="G90" s="115" t="str">
        <f>IF($A90="","",VLOOKUP($A90,'Detail-Data Entry Form'!$A$12:$S$108,7,FALSE))</f>
        <v/>
      </c>
      <c r="H90" s="116" t="str">
        <f>IF($A90="","",VLOOKUP($A90,'Detail-Data Entry Form'!$A$12:$S$108,8,FALSE))</f>
        <v/>
      </c>
      <c r="I90" s="116" t="str">
        <f>IF($A90="","",VLOOKUP($A90,'Detail-Data Entry Form'!$A$12:$S$108,9,FALSE))</f>
        <v/>
      </c>
      <c r="J90" s="61" t="str">
        <f>IF($A90="","",VLOOKUP($A90,'Detail-Data Entry Form'!$A$12:$S$108,10,FALSE))</f>
        <v/>
      </c>
      <c r="K90" s="127" t="str">
        <f>IF($A90="","",VLOOKUP($A90,'Detail-Data Entry Form'!$A$12:$S$108,11,FALSE)/$J90)</f>
        <v/>
      </c>
      <c r="L90" s="127" t="str">
        <f>IF($A90="","",VLOOKUP($A90,'Detail-Data Entry Form'!$A$12:$S$108,12,FALSE)/$J90)</f>
        <v/>
      </c>
      <c r="M90" s="127" t="str">
        <f>IF($A90="","",VLOOKUP($A90,'Detail-Data Entry Form'!$A$12:$S$108,13,FALSE)/$J90)</f>
        <v/>
      </c>
      <c r="N90" s="127" t="str">
        <f>IF($A90="","",VLOOKUP($A90,'Detail-Data Entry Form'!$A$12:$S$108,14,FALSE)/$J90)</f>
        <v/>
      </c>
      <c r="O90" s="128" t="str">
        <f>IF($A90="","",VLOOKUP($A90,'Detail-Data Entry Form'!$A$12:$S$108,15,FALSE)/$J90)</f>
        <v/>
      </c>
      <c r="P90" s="127" t="str">
        <f>IF($A90="","",VLOOKUP($A90,'Detail-Data Entry Form'!$A$12:$S$108,16,FALSE)/$J90)</f>
        <v/>
      </c>
      <c r="Q90" s="129" t="str">
        <f>IF($A90="","",VLOOKUP($A90,'Detail-Data Entry Form'!$A$12:$S$108,17,FALSE))</f>
        <v/>
      </c>
      <c r="R90" s="128" t="str">
        <f>IF($A90="","",(VLOOKUP($A90,'Detail-Data Entry Form'!$A$12:$S$108,19,FALSE)-J90)/$J90)</f>
        <v/>
      </c>
    </row>
    <row r="91" spans="1:18" s="10" customFormat="1" hidden="1" x14ac:dyDescent="0.25">
      <c r="A91" s="60" t="str">
        <f>'Detail-Data Entry Form'!A91</f>
        <v/>
      </c>
      <c r="B91" s="113" t="str">
        <f>IF($A91="","",VLOOKUP($A91,'Detail-Data Entry Form'!$A$12:$S$108,2,FALSE))</f>
        <v/>
      </c>
      <c r="C91" s="113" t="str">
        <f>IF($A91="","",VLOOKUP($A91,'Detail-Data Entry Form'!$A$12:$S$108,3,FALSE))</f>
        <v/>
      </c>
      <c r="D91" s="113" t="str">
        <f>IF($A91="","",VLOOKUP($A91,'Detail-Data Entry Form'!$A$12:$S$108,4,FALSE))</f>
        <v/>
      </c>
      <c r="E91" s="114" t="str">
        <f>IF($A91="","",VLOOKUP($A91,'Detail-Data Entry Form'!$A$12:$S$108,5,FALSE))</f>
        <v/>
      </c>
      <c r="F91" s="114" t="str">
        <f>IF($A91="","",VLOOKUP($A91,'Detail-Data Entry Form'!$A$12:$S$108,6,FALSE))</f>
        <v/>
      </c>
      <c r="G91" s="115" t="str">
        <f>IF($A91="","",VLOOKUP($A91,'Detail-Data Entry Form'!$A$12:$S$108,7,FALSE))</f>
        <v/>
      </c>
      <c r="H91" s="116" t="str">
        <f>IF($A91="","",VLOOKUP($A91,'Detail-Data Entry Form'!$A$12:$S$108,8,FALSE))</f>
        <v/>
      </c>
      <c r="I91" s="116" t="str">
        <f>IF($A91="","",VLOOKUP($A91,'Detail-Data Entry Form'!$A$12:$S$108,9,FALSE))</f>
        <v/>
      </c>
      <c r="J91" s="61" t="str">
        <f>IF($A91="","",VLOOKUP($A91,'Detail-Data Entry Form'!$A$12:$S$108,10,FALSE))</f>
        <v/>
      </c>
      <c r="K91" s="127" t="str">
        <f>IF($A91="","",VLOOKUP($A91,'Detail-Data Entry Form'!$A$12:$S$108,11,FALSE)/$J91)</f>
        <v/>
      </c>
      <c r="L91" s="127" t="str">
        <f>IF($A91="","",VLOOKUP($A91,'Detail-Data Entry Form'!$A$12:$S$108,12,FALSE)/$J91)</f>
        <v/>
      </c>
      <c r="M91" s="127" t="str">
        <f>IF($A91="","",VLOOKUP($A91,'Detail-Data Entry Form'!$A$12:$S$108,13,FALSE)/$J91)</f>
        <v/>
      </c>
      <c r="N91" s="127" t="str">
        <f>IF($A91="","",VLOOKUP($A91,'Detail-Data Entry Form'!$A$12:$S$108,14,FALSE)/$J91)</f>
        <v/>
      </c>
      <c r="O91" s="128" t="str">
        <f>IF($A91="","",VLOOKUP($A91,'Detail-Data Entry Form'!$A$12:$S$108,15,FALSE)/$J91)</f>
        <v/>
      </c>
      <c r="P91" s="127" t="str">
        <f>IF($A91="","",VLOOKUP($A91,'Detail-Data Entry Form'!$A$12:$S$108,16,FALSE)/$J91)</f>
        <v/>
      </c>
      <c r="Q91" s="129" t="str">
        <f>IF($A91="","",VLOOKUP($A91,'Detail-Data Entry Form'!$A$12:$S$108,17,FALSE))</f>
        <v/>
      </c>
      <c r="R91" s="128" t="str">
        <f>IF($A91="","",(VLOOKUP($A91,'Detail-Data Entry Form'!$A$12:$S$108,19,FALSE)-J91)/$J91)</f>
        <v/>
      </c>
    </row>
    <row r="92" spans="1:18" s="10" customFormat="1" hidden="1" x14ac:dyDescent="0.25">
      <c r="A92" s="60" t="str">
        <f>'Detail-Data Entry Form'!A92</f>
        <v/>
      </c>
      <c r="B92" s="113" t="str">
        <f>IF($A92="","",VLOOKUP($A92,'Detail-Data Entry Form'!$A$12:$S$108,2,FALSE))</f>
        <v/>
      </c>
      <c r="C92" s="113" t="str">
        <f>IF($A92="","",VLOOKUP($A92,'Detail-Data Entry Form'!$A$12:$S$108,3,FALSE))</f>
        <v/>
      </c>
      <c r="D92" s="113" t="str">
        <f>IF($A92="","",VLOOKUP($A92,'Detail-Data Entry Form'!$A$12:$S$108,4,FALSE))</f>
        <v/>
      </c>
      <c r="E92" s="114" t="str">
        <f>IF($A92="","",VLOOKUP($A92,'Detail-Data Entry Form'!$A$12:$S$108,5,FALSE))</f>
        <v/>
      </c>
      <c r="F92" s="114" t="str">
        <f>IF($A92="","",VLOOKUP($A92,'Detail-Data Entry Form'!$A$12:$S$108,6,FALSE))</f>
        <v/>
      </c>
      <c r="G92" s="115" t="str">
        <f>IF($A92="","",VLOOKUP($A92,'Detail-Data Entry Form'!$A$12:$S$108,7,FALSE))</f>
        <v/>
      </c>
      <c r="H92" s="116" t="str">
        <f>IF($A92="","",VLOOKUP($A92,'Detail-Data Entry Form'!$A$12:$S$108,8,FALSE))</f>
        <v/>
      </c>
      <c r="I92" s="116" t="str">
        <f>IF($A92="","",VLOOKUP($A92,'Detail-Data Entry Form'!$A$12:$S$108,9,FALSE))</f>
        <v/>
      </c>
      <c r="J92" s="61" t="str">
        <f>IF($A92="","",VLOOKUP($A92,'Detail-Data Entry Form'!$A$12:$S$108,10,FALSE))</f>
        <v/>
      </c>
      <c r="K92" s="127" t="str">
        <f>IF($A92="","",VLOOKUP($A92,'Detail-Data Entry Form'!$A$12:$S$108,11,FALSE)/$J92)</f>
        <v/>
      </c>
      <c r="L92" s="127" t="str">
        <f>IF($A92="","",VLOOKUP($A92,'Detail-Data Entry Form'!$A$12:$S$108,12,FALSE)/$J92)</f>
        <v/>
      </c>
      <c r="M92" s="127" t="str">
        <f>IF($A92="","",VLOOKUP($A92,'Detail-Data Entry Form'!$A$12:$S$108,13,FALSE)/$J92)</f>
        <v/>
      </c>
      <c r="N92" s="127" t="str">
        <f>IF($A92="","",VLOOKUP($A92,'Detail-Data Entry Form'!$A$12:$S$108,14,FALSE)/$J92)</f>
        <v/>
      </c>
      <c r="O92" s="128" t="str">
        <f>IF($A92="","",VLOOKUP($A92,'Detail-Data Entry Form'!$A$12:$S$108,15,FALSE)/$J92)</f>
        <v/>
      </c>
      <c r="P92" s="127" t="str">
        <f>IF($A92="","",VLOOKUP($A92,'Detail-Data Entry Form'!$A$12:$S$108,16,FALSE)/$J92)</f>
        <v/>
      </c>
      <c r="Q92" s="129" t="str">
        <f>IF($A92="","",VLOOKUP($A92,'Detail-Data Entry Form'!$A$12:$S$108,17,FALSE))</f>
        <v/>
      </c>
      <c r="R92" s="128" t="str">
        <f>IF($A92="","",(VLOOKUP($A92,'Detail-Data Entry Form'!$A$12:$S$108,19,FALSE)-J92)/$J92)</f>
        <v/>
      </c>
    </row>
    <row r="93" spans="1:18" s="10" customFormat="1" hidden="1" x14ac:dyDescent="0.25">
      <c r="A93" s="60" t="str">
        <f>'Detail-Data Entry Form'!A93</f>
        <v/>
      </c>
      <c r="B93" s="113" t="str">
        <f>IF($A93="","",VLOOKUP($A93,'Detail-Data Entry Form'!$A$12:$S$108,2,FALSE))</f>
        <v/>
      </c>
      <c r="C93" s="113" t="str">
        <f>IF($A93="","",VLOOKUP($A93,'Detail-Data Entry Form'!$A$12:$S$108,3,FALSE))</f>
        <v/>
      </c>
      <c r="D93" s="113" t="str">
        <f>IF($A93="","",VLOOKUP($A93,'Detail-Data Entry Form'!$A$12:$S$108,4,FALSE))</f>
        <v/>
      </c>
      <c r="E93" s="114" t="str">
        <f>IF($A93="","",VLOOKUP($A93,'Detail-Data Entry Form'!$A$12:$S$108,5,FALSE))</f>
        <v/>
      </c>
      <c r="F93" s="114" t="str">
        <f>IF($A93="","",VLOOKUP($A93,'Detail-Data Entry Form'!$A$12:$S$108,6,FALSE))</f>
        <v/>
      </c>
      <c r="G93" s="115" t="str">
        <f>IF($A93="","",VLOOKUP($A93,'Detail-Data Entry Form'!$A$12:$S$108,7,FALSE))</f>
        <v/>
      </c>
      <c r="H93" s="116" t="str">
        <f>IF($A93="","",VLOOKUP($A93,'Detail-Data Entry Form'!$A$12:$S$108,8,FALSE))</f>
        <v/>
      </c>
      <c r="I93" s="116" t="str">
        <f>IF($A93="","",VLOOKUP($A93,'Detail-Data Entry Form'!$A$12:$S$108,9,FALSE))</f>
        <v/>
      </c>
      <c r="J93" s="61" t="str">
        <f>IF($A93="","",VLOOKUP($A93,'Detail-Data Entry Form'!$A$12:$S$108,10,FALSE))</f>
        <v/>
      </c>
      <c r="K93" s="127" t="str">
        <f>IF($A93="","",VLOOKUP($A93,'Detail-Data Entry Form'!$A$12:$S$108,11,FALSE)/$J93)</f>
        <v/>
      </c>
      <c r="L93" s="127" t="str">
        <f>IF($A93="","",VLOOKUP($A93,'Detail-Data Entry Form'!$A$12:$S$108,12,FALSE)/$J93)</f>
        <v/>
      </c>
      <c r="M93" s="127" t="str">
        <f>IF($A93="","",VLOOKUP($A93,'Detail-Data Entry Form'!$A$12:$S$108,13,FALSE)/$J93)</f>
        <v/>
      </c>
      <c r="N93" s="127" t="str">
        <f>IF($A93="","",VLOOKUP($A93,'Detail-Data Entry Form'!$A$12:$S$108,14,FALSE)/$J93)</f>
        <v/>
      </c>
      <c r="O93" s="128" t="str">
        <f>IF($A93="","",VLOOKUP($A93,'Detail-Data Entry Form'!$A$12:$S$108,15,FALSE)/$J93)</f>
        <v/>
      </c>
      <c r="P93" s="127" t="str">
        <f>IF($A93="","",VLOOKUP($A93,'Detail-Data Entry Form'!$A$12:$S$108,16,FALSE)/$J93)</f>
        <v/>
      </c>
      <c r="Q93" s="129" t="str">
        <f>IF($A93="","",VLOOKUP($A93,'Detail-Data Entry Form'!$A$12:$S$108,17,FALSE))</f>
        <v/>
      </c>
      <c r="R93" s="128" t="str">
        <f>IF($A93="","",(VLOOKUP($A93,'Detail-Data Entry Form'!$A$12:$S$108,19,FALSE)-J93)/$J93)</f>
        <v/>
      </c>
    </row>
    <row r="94" spans="1:18" s="10" customFormat="1" hidden="1" x14ac:dyDescent="0.25">
      <c r="A94" s="60" t="str">
        <f>'Detail-Data Entry Form'!A94</f>
        <v/>
      </c>
      <c r="B94" s="113" t="str">
        <f>IF($A94="","",VLOOKUP($A94,'Detail-Data Entry Form'!$A$12:$S$108,2,FALSE))</f>
        <v/>
      </c>
      <c r="C94" s="113" t="str">
        <f>IF($A94="","",VLOOKUP($A94,'Detail-Data Entry Form'!$A$12:$S$108,3,FALSE))</f>
        <v/>
      </c>
      <c r="D94" s="113" t="str">
        <f>IF($A94="","",VLOOKUP($A94,'Detail-Data Entry Form'!$A$12:$S$108,4,FALSE))</f>
        <v/>
      </c>
      <c r="E94" s="114" t="str">
        <f>IF($A94="","",VLOOKUP($A94,'Detail-Data Entry Form'!$A$12:$S$108,5,FALSE))</f>
        <v/>
      </c>
      <c r="F94" s="114" t="str">
        <f>IF($A94="","",VLOOKUP($A94,'Detail-Data Entry Form'!$A$12:$S$108,6,FALSE))</f>
        <v/>
      </c>
      <c r="G94" s="115" t="str">
        <f>IF($A94="","",VLOOKUP($A94,'Detail-Data Entry Form'!$A$12:$S$108,7,FALSE))</f>
        <v/>
      </c>
      <c r="H94" s="116" t="str">
        <f>IF($A94="","",VLOOKUP($A94,'Detail-Data Entry Form'!$A$12:$S$108,8,FALSE))</f>
        <v/>
      </c>
      <c r="I94" s="116" t="str">
        <f>IF($A94="","",VLOOKUP($A94,'Detail-Data Entry Form'!$A$12:$S$108,9,FALSE))</f>
        <v/>
      </c>
      <c r="J94" s="61" t="str">
        <f>IF($A94="","",VLOOKUP($A94,'Detail-Data Entry Form'!$A$12:$S$108,10,FALSE))</f>
        <v/>
      </c>
      <c r="K94" s="127" t="str">
        <f>IF($A94="","",VLOOKUP($A94,'Detail-Data Entry Form'!$A$12:$S$108,11,FALSE)/$J94)</f>
        <v/>
      </c>
      <c r="L94" s="127" t="str">
        <f>IF($A94="","",VLOOKUP($A94,'Detail-Data Entry Form'!$A$12:$S$108,12,FALSE)/$J94)</f>
        <v/>
      </c>
      <c r="M94" s="127" t="str">
        <f>IF($A94="","",VLOOKUP($A94,'Detail-Data Entry Form'!$A$12:$S$108,13,FALSE)/$J94)</f>
        <v/>
      </c>
      <c r="N94" s="127" t="str">
        <f>IF($A94="","",VLOOKUP($A94,'Detail-Data Entry Form'!$A$12:$S$108,14,FALSE)/$J94)</f>
        <v/>
      </c>
      <c r="O94" s="128" t="str">
        <f>IF($A94="","",VLOOKUP($A94,'Detail-Data Entry Form'!$A$12:$S$108,15,FALSE)/$J94)</f>
        <v/>
      </c>
      <c r="P94" s="127" t="str">
        <f>IF($A94="","",VLOOKUP($A94,'Detail-Data Entry Form'!$A$12:$S$108,16,FALSE)/$J94)</f>
        <v/>
      </c>
      <c r="Q94" s="129" t="str">
        <f>IF($A94="","",VLOOKUP($A94,'Detail-Data Entry Form'!$A$12:$S$108,17,FALSE))</f>
        <v/>
      </c>
      <c r="R94" s="128" t="str">
        <f>IF($A94="","",(VLOOKUP($A94,'Detail-Data Entry Form'!$A$12:$S$108,19,FALSE)-J94)/$J94)</f>
        <v/>
      </c>
    </row>
    <row r="95" spans="1:18" s="10" customFormat="1" hidden="1" x14ac:dyDescent="0.25">
      <c r="A95" s="60" t="str">
        <f>'Detail-Data Entry Form'!A95</f>
        <v/>
      </c>
      <c r="B95" s="113" t="str">
        <f>IF($A95="","",VLOOKUP($A95,'Detail-Data Entry Form'!$A$12:$S$108,2,FALSE))</f>
        <v/>
      </c>
      <c r="C95" s="113" t="str">
        <f>IF($A95="","",VLOOKUP($A95,'Detail-Data Entry Form'!$A$12:$S$108,3,FALSE))</f>
        <v/>
      </c>
      <c r="D95" s="113" t="str">
        <f>IF($A95="","",VLOOKUP($A95,'Detail-Data Entry Form'!$A$12:$S$108,4,FALSE))</f>
        <v/>
      </c>
      <c r="E95" s="114" t="str">
        <f>IF($A95="","",VLOOKUP($A95,'Detail-Data Entry Form'!$A$12:$S$108,5,FALSE))</f>
        <v/>
      </c>
      <c r="F95" s="114" t="str">
        <f>IF($A95="","",VLOOKUP($A95,'Detail-Data Entry Form'!$A$12:$S$108,6,FALSE))</f>
        <v/>
      </c>
      <c r="G95" s="115" t="str">
        <f>IF($A95="","",VLOOKUP($A95,'Detail-Data Entry Form'!$A$12:$S$108,7,FALSE))</f>
        <v/>
      </c>
      <c r="H95" s="116" t="str">
        <f>IF($A95="","",VLOOKUP($A95,'Detail-Data Entry Form'!$A$12:$S$108,8,FALSE))</f>
        <v/>
      </c>
      <c r="I95" s="116" t="str">
        <f>IF($A95="","",VLOOKUP($A95,'Detail-Data Entry Form'!$A$12:$S$108,9,FALSE))</f>
        <v/>
      </c>
      <c r="J95" s="61" t="str">
        <f>IF($A95="","",VLOOKUP($A95,'Detail-Data Entry Form'!$A$12:$S$108,10,FALSE))</f>
        <v/>
      </c>
      <c r="K95" s="127" t="str">
        <f>IF($A95="","",VLOOKUP($A95,'Detail-Data Entry Form'!$A$12:$S$108,11,FALSE)/$J95)</f>
        <v/>
      </c>
      <c r="L95" s="127" t="str">
        <f>IF($A95="","",VLOOKUP($A95,'Detail-Data Entry Form'!$A$12:$S$108,12,FALSE)/$J95)</f>
        <v/>
      </c>
      <c r="M95" s="127" t="str">
        <f>IF($A95="","",VLOOKUP($A95,'Detail-Data Entry Form'!$A$12:$S$108,13,FALSE)/$J95)</f>
        <v/>
      </c>
      <c r="N95" s="127" t="str">
        <f>IF($A95="","",VLOOKUP($A95,'Detail-Data Entry Form'!$A$12:$S$108,14,FALSE)/$J95)</f>
        <v/>
      </c>
      <c r="O95" s="128" t="str">
        <f>IF($A95="","",VLOOKUP($A95,'Detail-Data Entry Form'!$A$12:$S$108,15,FALSE)/$J95)</f>
        <v/>
      </c>
      <c r="P95" s="127" t="str">
        <f>IF($A95="","",VLOOKUP($A95,'Detail-Data Entry Form'!$A$12:$S$108,16,FALSE)/$J95)</f>
        <v/>
      </c>
      <c r="Q95" s="129" t="str">
        <f>IF($A95="","",VLOOKUP($A95,'Detail-Data Entry Form'!$A$12:$S$108,17,FALSE))</f>
        <v/>
      </c>
      <c r="R95" s="128" t="str">
        <f>IF($A95="","",(VLOOKUP($A95,'Detail-Data Entry Form'!$A$12:$S$108,19,FALSE)-J95)/$J95)</f>
        <v/>
      </c>
    </row>
    <row r="96" spans="1:18" s="10" customFormat="1" hidden="1" x14ac:dyDescent="0.25">
      <c r="A96" s="60" t="str">
        <f>'Detail-Data Entry Form'!A96</f>
        <v/>
      </c>
      <c r="B96" s="113" t="str">
        <f>IF($A96="","",VLOOKUP($A96,'Detail-Data Entry Form'!$A$12:$S$108,2,FALSE))</f>
        <v/>
      </c>
      <c r="C96" s="113" t="str">
        <f>IF($A96="","",VLOOKUP($A96,'Detail-Data Entry Form'!$A$12:$S$108,3,FALSE))</f>
        <v/>
      </c>
      <c r="D96" s="113" t="str">
        <f>IF($A96="","",VLOOKUP($A96,'Detail-Data Entry Form'!$A$12:$S$108,4,FALSE))</f>
        <v/>
      </c>
      <c r="E96" s="114" t="str">
        <f>IF($A96="","",VLOOKUP($A96,'Detail-Data Entry Form'!$A$12:$S$108,5,FALSE))</f>
        <v/>
      </c>
      <c r="F96" s="114" t="str">
        <f>IF($A96="","",VLOOKUP($A96,'Detail-Data Entry Form'!$A$12:$S$108,6,FALSE))</f>
        <v/>
      </c>
      <c r="G96" s="115" t="str">
        <f>IF($A96="","",VLOOKUP($A96,'Detail-Data Entry Form'!$A$12:$S$108,7,FALSE))</f>
        <v/>
      </c>
      <c r="H96" s="116" t="str">
        <f>IF($A96="","",VLOOKUP($A96,'Detail-Data Entry Form'!$A$12:$S$108,8,FALSE))</f>
        <v/>
      </c>
      <c r="I96" s="116" t="str">
        <f>IF($A96="","",VLOOKUP($A96,'Detail-Data Entry Form'!$A$12:$S$108,9,FALSE))</f>
        <v/>
      </c>
      <c r="J96" s="61" t="str">
        <f>IF($A96="","",VLOOKUP($A96,'Detail-Data Entry Form'!$A$12:$S$108,10,FALSE))</f>
        <v/>
      </c>
      <c r="K96" s="127" t="str">
        <f>IF($A96="","",VLOOKUP($A96,'Detail-Data Entry Form'!$A$12:$S$108,11,FALSE)/$J96)</f>
        <v/>
      </c>
      <c r="L96" s="127" t="str">
        <f>IF($A96="","",VLOOKUP($A96,'Detail-Data Entry Form'!$A$12:$S$108,12,FALSE)/$J96)</f>
        <v/>
      </c>
      <c r="M96" s="127" t="str">
        <f>IF($A96="","",VLOOKUP($A96,'Detail-Data Entry Form'!$A$12:$S$108,13,FALSE)/$J96)</f>
        <v/>
      </c>
      <c r="N96" s="127" t="str">
        <f>IF($A96="","",VLOOKUP($A96,'Detail-Data Entry Form'!$A$12:$S$108,14,FALSE)/$J96)</f>
        <v/>
      </c>
      <c r="O96" s="128" t="str">
        <f>IF($A96="","",VLOOKUP($A96,'Detail-Data Entry Form'!$A$12:$S$108,15,FALSE)/$J96)</f>
        <v/>
      </c>
      <c r="P96" s="127" t="str">
        <f>IF($A96="","",VLOOKUP($A96,'Detail-Data Entry Form'!$A$12:$S$108,16,FALSE)/$J96)</f>
        <v/>
      </c>
      <c r="Q96" s="129" t="str">
        <f>IF($A96="","",VLOOKUP($A96,'Detail-Data Entry Form'!$A$12:$S$108,17,FALSE))</f>
        <v/>
      </c>
      <c r="R96" s="128" t="str">
        <f>IF($A96="","",(VLOOKUP($A96,'Detail-Data Entry Form'!$A$12:$S$108,19,FALSE)-J96)/$J96)</f>
        <v/>
      </c>
    </row>
    <row r="97" spans="1:20" s="10" customFormat="1" hidden="1" x14ac:dyDescent="0.25">
      <c r="A97" s="60" t="str">
        <f>'Detail-Data Entry Form'!A97</f>
        <v/>
      </c>
      <c r="B97" s="113" t="str">
        <f>IF($A97="","",VLOOKUP($A97,'Detail-Data Entry Form'!$A$12:$S$108,2,FALSE))</f>
        <v/>
      </c>
      <c r="C97" s="113" t="str">
        <f>IF($A97="","",VLOOKUP($A97,'Detail-Data Entry Form'!$A$12:$S$108,3,FALSE))</f>
        <v/>
      </c>
      <c r="D97" s="113" t="str">
        <f>IF($A97="","",VLOOKUP($A97,'Detail-Data Entry Form'!$A$12:$S$108,4,FALSE))</f>
        <v/>
      </c>
      <c r="E97" s="114" t="str">
        <f>IF($A97="","",VLOOKUP($A97,'Detail-Data Entry Form'!$A$12:$S$108,5,FALSE))</f>
        <v/>
      </c>
      <c r="F97" s="114" t="str">
        <f>IF($A97="","",VLOOKUP($A97,'Detail-Data Entry Form'!$A$12:$S$108,6,FALSE))</f>
        <v/>
      </c>
      <c r="G97" s="115" t="str">
        <f>IF($A97="","",VLOOKUP($A97,'Detail-Data Entry Form'!$A$12:$S$108,7,FALSE))</f>
        <v/>
      </c>
      <c r="H97" s="116" t="str">
        <f>IF($A97="","",VLOOKUP($A97,'Detail-Data Entry Form'!$A$12:$S$108,8,FALSE))</f>
        <v/>
      </c>
      <c r="I97" s="116" t="str">
        <f>IF($A97="","",VLOOKUP($A97,'Detail-Data Entry Form'!$A$12:$S$108,9,FALSE))</f>
        <v/>
      </c>
      <c r="J97" s="61" t="str">
        <f>IF($A97="","",VLOOKUP($A97,'Detail-Data Entry Form'!$A$12:$S$108,10,FALSE))</f>
        <v/>
      </c>
      <c r="K97" s="127" t="str">
        <f>IF($A97="","",VLOOKUP($A97,'Detail-Data Entry Form'!$A$12:$S$108,11,FALSE)/$J97)</f>
        <v/>
      </c>
      <c r="L97" s="127" t="str">
        <f>IF($A97="","",VLOOKUP($A97,'Detail-Data Entry Form'!$A$12:$S$108,12,FALSE)/$J97)</f>
        <v/>
      </c>
      <c r="M97" s="127" t="str">
        <f>IF($A97="","",VLOOKUP($A97,'Detail-Data Entry Form'!$A$12:$S$108,13,FALSE)/$J97)</f>
        <v/>
      </c>
      <c r="N97" s="127" t="str">
        <f>IF($A97="","",VLOOKUP($A97,'Detail-Data Entry Form'!$A$12:$S$108,14,FALSE)/$J97)</f>
        <v/>
      </c>
      <c r="O97" s="128" t="str">
        <f>IF($A97="","",VLOOKUP($A97,'Detail-Data Entry Form'!$A$12:$S$108,15,FALSE)/$J97)</f>
        <v/>
      </c>
      <c r="P97" s="127" t="str">
        <f>IF($A97="","",VLOOKUP($A97,'Detail-Data Entry Form'!$A$12:$S$108,16,FALSE)/$J97)</f>
        <v/>
      </c>
      <c r="Q97" s="129" t="str">
        <f>IF($A97="","",VLOOKUP($A97,'Detail-Data Entry Form'!$A$12:$S$108,17,FALSE))</f>
        <v/>
      </c>
      <c r="R97" s="128" t="str">
        <f>IF($A97="","",(VLOOKUP($A97,'Detail-Data Entry Form'!$A$12:$S$108,19,FALSE)-J97)/$J97)</f>
        <v/>
      </c>
    </row>
    <row r="98" spans="1:20" s="10" customFormat="1" hidden="1" x14ac:dyDescent="0.25">
      <c r="A98" s="60" t="str">
        <f>'Detail-Data Entry Form'!A98</f>
        <v/>
      </c>
      <c r="B98" s="113" t="str">
        <f>IF($A98="","",VLOOKUP($A98,'Detail-Data Entry Form'!$A$12:$S$108,2,FALSE))</f>
        <v/>
      </c>
      <c r="C98" s="113" t="str">
        <f>IF($A98="","",VLOOKUP($A98,'Detail-Data Entry Form'!$A$12:$S$108,3,FALSE))</f>
        <v/>
      </c>
      <c r="D98" s="113" t="str">
        <f>IF($A98="","",VLOOKUP($A98,'Detail-Data Entry Form'!$A$12:$S$108,4,FALSE))</f>
        <v/>
      </c>
      <c r="E98" s="114" t="str">
        <f>IF($A98="","",VLOOKUP($A98,'Detail-Data Entry Form'!$A$12:$S$108,5,FALSE))</f>
        <v/>
      </c>
      <c r="F98" s="114" t="str">
        <f>IF($A98="","",VLOOKUP($A98,'Detail-Data Entry Form'!$A$12:$S$108,6,FALSE))</f>
        <v/>
      </c>
      <c r="G98" s="115" t="str">
        <f>IF($A98="","",VLOOKUP($A98,'Detail-Data Entry Form'!$A$12:$S$108,7,FALSE))</f>
        <v/>
      </c>
      <c r="H98" s="116" t="str">
        <f>IF($A98="","",VLOOKUP($A98,'Detail-Data Entry Form'!$A$12:$S$108,8,FALSE))</f>
        <v/>
      </c>
      <c r="I98" s="116" t="str">
        <f>IF($A98="","",VLOOKUP($A98,'Detail-Data Entry Form'!$A$12:$S$108,9,FALSE))</f>
        <v/>
      </c>
      <c r="J98" s="61" t="str">
        <f>IF($A98="","",VLOOKUP($A98,'Detail-Data Entry Form'!$A$12:$S$108,10,FALSE))</f>
        <v/>
      </c>
      <c r="K98" s="127" t="str">
        <f>IF($A98="","",VLOOKUP($A98,'Detail-Data Entry Form'!$A$12:$S$108,11,FALSE)/$J98)</f>
        <v/>
      </c>
      <c r="L98" s="127" t="str">
        <f>IF($A98="","",VLOOKUP($A98,'Detail-Data Entry Form'!$A$12:$S$108,12,FALSE)/$J98)</f>
        <v/>
      </c>
      <c r="M98" s="127" t="str">
        <f>IF($A98="","",VLOOKUP($A98,'Detail-Data Entry Form'!$A$12:$S$108,13,FALSE)/$J98)</f>
        <v/>
      </c>
      <c r="N98" s="127" t="str">
        <f>IF($A98="","",VLOOKUP($A98,'Detail-Data Entry Form'!$A$12:$S$108,14,FALSE)/$J98)</f>
        <v/>
      </c>
      <c r="O98" s="128" t="str">
        <f>IF($A98="","",VLOOKUP($A98,'Detail-Data Entry Form'!$A$12:$S$108,15,FALSE)/$J98)</f>
        <v/>
      </c>
      <c r="P98" s="127" t="str">
        <f>IF($A98="","",VLOOKUP($A98,'Detail-Data Entry Form'!$A$12:$S$108,16,FALSE)/$J98)</f>
        <v/>
      </c>
      <c r="Q98" s="129" t="str">
        <f>IF($A98="","",VLOOKUP($A98,'Detail-Data Entry Form'!$A$12:$S$108,17,FALSE))</f>
        <v/>
      </c>
      <c r="R98" s="128" t="str">
        <f>IF($A98="","",(VLOOKUP($A98,'Detail-Data Entry Form'!$A$12:$S$108,19,FALSE)-J98)/$J98)</f>
        <v/>
      </c>
    </row>
    <row r="99" spans="1:20" s="10" customFormat="1" hidden="1" x14ac:dyDescent="0.25">
      <c r="A99" s="60" t="str">
        <f>'Detail-Data Entry Form'!A99</f>
        <v/>
      </c>
      <c r="B99" s="113" t="str">
        <f>IF($A99="","",VLOOKUP($A99,'Detail-Data Entry Form'!$A$12:$S$108,2,FALSE))</f>
        <v/>
      </c>
      <c r="C99" s="113" t="str">
        <f>IF($A99="","",VLOOKUP($A99,'Detail-Data Entry Form'!$A$12:$S$108,3,FALSE))</f>
        <v/>
      </c>
      <c r="D99" s="113" t="str">
        <f>IF($A99="","",VLOOKUP($A99,'Detail-Data Entry Form'!$A$12:$S$108,4,FALSE))</f>
        <v/>
      </c>
      <c r="E99" s="114" t="str">
        <f>IF($A99="","",VLOOKUP($A99,'Detail-Data Entry Form'!$A$12:$S$108,5,FALSE))</f>
        <v/>
      </c>
      <c r="F99" s="114" t="str">
        <f>IF($A99="","",VLOOKUP($A99,'Detail-Data Entry Form'!$A$12:$S$108,6,FALSE))</f>
        <v/>
      </c>
      <c r="G99" s="115" t="str">
        <f>IF($A99="","",VLOOKUP($A99,'Detail-Data Entry Form'!$A$12:$S$108,7,FALSE))</f>
        <v/>
      </c>
      <c r="H99" s="116" t="str">
        <f>IF($A99="","",VLOOKUP($A99,'Detail-Data Entry Form'!$A$12:$S$108,8,FALSE))</f>
        <v/>
      </c>
      <c r="I99" s="116" t="str">
        <f>IF($A99="","",VLOOKUP($A99,'Detail-Data Entry Form'!$A$12:$S$108,9,FALSE))</f>
        <v/>
      </c>
      <c r="J99" s="61" t="str">
        <f>IF($A99="","",VLOOKUP($A99,'Detail-Data Entry Form'!$A$12:$S$108,10,FALSE))</f>
        <v/>
      </c>
      <c r="K99" s="127" t="str">
        <f>IF($A99="","",VLOOKUP($A99,'Detail-Data Entry Form'!$A$12:$S$108,11,FALSE)/$J99)</f>
        <v/>
      </c>
      <c r="L99" s="127" t="str">
        <f>IF($A99="","",VLOOKUP($A99,'Detail-Data Entry Form'!$A$12:$S$108,12,FALSE)/$J99)</f>
        <v/>
      </c>
      <c r="M99" s="127" t="str">
        <f>IF($A99="","",VLOOKUP($A99,'Detail-Data Entry Form'!$A$12:$S$108,13,FALSE)/$J99)</f>
        <v/>
      </c>
      <c r="N99" s="127" t="str">
        <f>IF($A99="","",VLOOKUP($A99,'Detail-Data Entry Form'!$A$12:$S$108,14,FALSE)/$J99)</f>
        <v/>
      </c>
      <c r="O99" s="128" t="str">
        <f>IF($A99="","",VLOOKUP($A99,'Detail-Data Entry Form'!$A$12:$S$108,15,FALSE)/$J99)</f>
        <v/>
      </c>
      <c r="P99" s="127" t="str">
        <f>IF($A99="","",VLOOKUP($A99,'Detail-Data Entry Form'!$A$12:$S$108,16,FALSE)/$J99)</f>
        <v/>
      </c>
      <c r="Q99" s="129" t="str">
        <f>IF($A99="","",VLOOKUP($A99,'Detail-Data Entry Form'!$A$12:$S$108,17,FALSE))</f>
        <v/>
      </c>
      <c r="R99" s="128" t="str">
        <f>IF($A99="","",(VLOOKUP($A99,'Detail-Data Entry Form'!$A$12:$S$108,19,FALSE)-J99)/$J99)</f>
        <v/>
      </c>
    </row>
    <row r="100" spans="1:20" s="10" customFormat="1" hidden="1" x14ac:dyDescent="0.25">
      <c r="A100" s="60" t="str">
        <f>'Detail-Data Entry Form'!A100</f>
        <v/>
      </c>
      <c r="B100" s="113" t="str">
        <f>IF($A100="","",VLOOKUP($A100,'Detail-Data Entry Form'!$A$12:$S$108,2,FALSE))</f>
        <v/>
      </c>
      <c r="C100" s="113" t="str">
        <f>IF($A100="","",VLOOKUP($A100,'Detail-Data Entry Form'!$A$12:$S$108,3,FALSE))</f>
        <v/>
      </c>
      <c r="D100" s="113" t="str">
        <f>IF($A100="","",VLOOKUP($A100,'Detail-Data Entry Form'!$A$12:$S$108,4,FALSE))</f>
        <v/>
      </c>
      <c r="E100" s="114" t="str">
        <f>IF($A100="","",VLOOKUP($A100,'Detail-Data Entry Form'!$A$12:$S$108,5,FALSE))</f>
        <v/>
      </c>
      <c r="F100" s="114" t="str">
        <f>IF($A100="","",VLOOKUP($A100,'Detail-Data Entry Form'!$A$12:$S$108,6,FALSE))</f>
        <v/>
      </c>
      <c r="G100" s="115" t="str">
        <f>IF($A100="","",VLOOKUP($A100,'Detail-Data Entry Form'!$A$12:$S$108,7,FALSE))</f>
        <v/>
      </c>
      <c r="H100" s="116" t="str">
        <f>IF($A100="","",VLOOKUP($A100,'Detail-Data Entry Form'!$A$12:$S$108,8,FALSE))</f>
        <v/>
      </c>
      <c r="I100" s="116" t="str">
        <f>IF($A100="","",VLOOKUP($A100,'Detail-Data Entry Form'!$A$12:$S$108,9,FALSE))</f>
        <v/>
      </c>
      <c r="J100" s="61" t="str">
        <f>IF($A100="","",VLOOKUP($A100,'Detail-Data Entry Form'!$A$12:$S$108,10,FALSE))</f>
        <v/>
      </c>
      <c r="K100" s="127" t="str">
        <f>IF($A100="","",VLOOKUP($A100,'Detail-Data Entry Form'!$A$12:$S$108,11,FALSE)/$J100)</f>
        <v/>
      </c>
      <c r="L100" s="127" t="str">
        <f>IF($A100="","",VLOOKUP($A100,'Detail-Data Entry Form'!$A$12:$S$108,12,FALSE)/$J100)</f>
        <v/>
      </c>
      <c r="M100" s="127" t="str">
        <f>IF($A100="","",VLOOKUP($A100,'Detail-Data Entry Form'!$A$12:$S$108,13,FALSE)/$J100)</f>
        <v/>
      </c>
      <c r="N100" s="127" t="str">
        <f>IF($A100="","",VLOOKUP($A100,'Detail-Data Entry Form'!$A$12:$S$108,14,FALSE)/$J100)</f>
        <v/>
      </c>
      <c r="O100" s="128" t="str">
        <f>IF($A100="","",VLOOKUP($A100,'Detail-Data Entry Form'!$A$12:$S$108,15,FALSE)/$J100)</f>
        <v/>
      </c>
      <c r="P100" s="127" t="str">
        <f>IF($A100="","",VLOOKUP($A100,'Detail-Data Entry Form'!$A$12:$S$108,16,FALSE)/$J100)</f>
        <v/>
      </c>
      <c r="Q100" s="129" t="str">
        <f>IF($A100="","",VLOOKUP($A100,'Detail-Data Entry Form'!$A$12:$S$108,17,FALSE))</f>
        <v/>
      </c>
      <c r="R100" s="128" t="str">
        <f>IF($A100="","",(VLOOKUP($A100,'Detail-Data Entry Form'!$A$12:$S$108,19,FALSE)-J100)/$J100)</f>
        <v/>
      </c>
    </row>
    <row r="101" spans="1:20" s="10" customFormat="1" hidden="1" x14ac:dyDescent="0.25">
      <c r="A101" s="60" t="str">
        <f>'Detail-Data Entry Form'!A101</f>
        <v/>
      </c>
      <c r="B101" s="113" t="str">
        <f>IF($A101="","",VLOOKUP($A101,'Detail-Data Entry Form'!$A$12:$S$108,2,FALSE))</f>
        <v/>
      </c>
      <c r="C101" s="113" t="str">
        <f>IF($A101="","",VLOOKUP($A101,'Detail-Data Entry Form'!$A$12:$S$108,3,FALSE))</f>
        <v/>
      </c>
      <c r="D101" s="113" t="str">
        <f>IF($A101="","",VLOOKUP($A101,'Detail-Data Entry Form'!$A$12:$S$108,4,FALSE))</f>
        <v/>
      </c>
      <c r="E101" s="114" t="str">
        <f>IF($A101="","",VLOOKUP($A101,'Detail-Data Entry Form'!$A$12:$S$108,5,FALSE))</f>
        <v/>
      </c>
      <c r="F101" s="114" t="str">
        <f>IF($A101="","",VLOOKUP($A101,'Detail-Data Entry Form'!$A$12:$S$108,6,FALSE))</f>
        <v/>
      </c>
      <c r="G101" s="115" t="str">
        <f>IF($A101="","",VLOOKUP($A101,'Detail-Data Entry Form'!$A$12:$S$108,7,FALSE))</f>
        <v/>
      </c>
      <c r="H101" s="116" t="str">
        <f>IF($A101="","",VLOOKUP($A101,'Detail-Data Entry Form'!$A$12:$S$108,8,FALSE))</f>
        <v/>
      </c>
      <c r="I101" s="116" t="str">
        <f>IF($A101="","",VLOOKUP($A101,'Detail-Data Entry Form'!$A$12:$S$108,9,FALSE))</f>
        <v/>
      </c>
      <c r="J101" s="61" t="str">
        <f>IF($A101="","",VLOOKUP($A101,'Detail-Data Entry Form'!$A$12:$S$108,10,FALSE))</f>
        <v/>
      </c>
      <c r="K101" s="127" t="str">
        <f>IF($A101="","",VLOOKUP($A101,'Detail-Data Entry Form'!$A$12:$S$108,11,FALSE)/$J101)</f>
        <v/>
      </c>
      <c r="L101" s="127" t="str">
        <f>IF($A101="","",VLOOKUP($A101,'Detail-Data Entry Form'!$A$12:$S$108,12,FALSE)/$J101)</f>
        <v/>
      </c>
      <c r="M101" s="127" t="str">
        <f>IF($A101="","",VLOOKUP($A101,'Detail-Data Entry Form'!$A$12:$S$108,13,FALSE)/$J101)</f>
        <v/>
      </c>
      <c r="N101" s="127" t="str">
        <f>IF($A101="","",VLOOKUP($A101,'Detail-Data Entry Form'!$A$12:$S$108,14,FALSE)/$J101)</f>
        <v/>
      </c>
      <c r="O101" s="128" t="str">
        <f>IF($A101="","",VLOOKUP($A101,'Detail-Data Entry Form'!$A$12:$S$108,15,FALSE)/$J101)</f>
        <v/>
      </c>
      <c r="P101" s="127" t="str">
        <f>IF($A101="","",VLOOKUP($A101,'Detail-Data Entry Form'!$A$12:$S$108,16,FALSE)/$J101)</f>
        <v/>
      </c>
      <c r="Q101" s="129" t="str">
        <f>IF($A101="","",VLOOKUP($A101,'Detail-Data Entry Form'!$A$12:$S$108,17,FALSE))</f>
        <v/>
      </c>
      <c r="R101" s="128" t="str">
        <f>IF($A101="","",(VLOOKUP($A101,'Detail-Data Entry Form'!$A$12:$S$108,19,FALSE)-J101)/$J101)</f>
        <v/>
      </c>
    </row>
    <row r="102" spans="1:20" s="10" customFormat="1" hidden="1" x14ac:dyDescent="0.25">
      <c r="A102" s="60" t="str">
        <f>'Detail-Data Entry Form'!A102</f>
        <v/>
      </c>
      <c r="B102" s="113" t="str">
        <f>IF($A102="","",VLOOKUP($A102,'Detail-Data Entry Form'!$A$12:$S$108,2,FALSE))</f>
        <v/>
      </c>
      <c r="C102" s="113" t="str">
        <f>IF($A102="","",VLOOKUP($A102,'Detail-Data Entry Form'!$A$12:$S$108,3,FALSE))</f>
        <v/>
      </c>
      <c r="D102" s="113" t="str">
        <f>IF($A102="","",VLOOKUP($A102,'Detail-Data Entry Form'!$A$12:$S$108,4,FALSE))</f>
        <v/>
      </c>
      <c r="E102" s="114" t="str">
        <f>IF($A102="","",VLOOKUP($A102,'Detail-Data Entry Form'!$A$12:$S$108,5,FALSE))</f>
        <v/>
      </c>
      <c r="F102" s="114" t="str">
        <f>IF($A102="","",VLOOKUP($A102,'Detail-Data Entry Form'!$A$12:$S$108,6,FALSE))</f>
        <v/>
      </c>
      <c r="G102" s="115" t="str">
        <f>IF($A102="","",VLOOKUP($A102,'Detail-Data Entry Form'!$A$12:$S$108,7,FALSE))</f>
        <v/>
      </c>
      <c r="H102" s="116" t="str">
        <f>IF($A102="","",VLOOKUP($A102,'Detail-Data Entry Form'!$A$12:$S$108,8,FALSE))</f>
        <v/>
      </c>
      <c r="I102" s="116" t="str">
        <f>IF($A102="","",VLOOKUP($A102,'Detail-Data Entry Form'!$A$12:$S$108,9,FALSE))</f>
        <v/>
      </c>
      <c r="J102" s="61" t="str">
        <f>IF($A102="","",VLOOKUP($A102,'Detail-Data Entry Form'!$A$12:$S$108,10,FALSE))</f>
        <v/>
      </c>
      <c r="K102" s="127" t="str">
        <f>IF($A102="","",VLOOKUP($A102,'Detail-Data Entry Form'!$A$12:$S$108,11,FALSE)/$J102)</f>
        <v/>
      </c>
      <c r="L102" s="127" t="str">
        <f>IF($A102="","",VLOOKUP($A102,'Detail-Data Entry Form'!$A$12:$S$108,12,FALSE)/$J102)</f>
        <v/>
      </c>
      <c r="M102" s="127" t="str">
        <f>IF($A102="","",VLOOKUP($A102,'Detail-Data Entry Form'!$A$12:$S$108,13,FALSE)/$J102)</f>
        <v/>
      </c>
      <c r="N102" s="127" t="str">
        <f>IF($A102="","",VLOOKUP($A102,'Detail-Data Entry Form'!$A$12:$S$108,14,FALSE)/$J102)</f>
        <v/>
      </c>
      <c r="O102" s="128" t="str">
        <f>IF($A102="","",VLOOKUP($A102,'Detail-Data Entry Form'!$A$12:$S$108,15,FALSE)/$J102)</f>
        <v/>
      </c>
      <c r="P102" s="127" t="str">
        <f>IF($A102="","",VLOOKUP($A102,'Detail-Data Entry Form'!$A$12:$S$108,16,FALSE)/$J102)</f>
        <v/>
      </c>
      <c r="Q102" s="129" t="str">
        <f>IF($A102="","",VLOOKUP($A102,'Detail-Data Entry Form'!$A$12:$S$108,17,FALSE))</f>
        <v/>
      </c>
      <c r="R102" s="128" t="str">
        <f>IF($A102="","",(VLOOKUP($A102,'Detail-Data Entry Form'!$A$12:$S$108,19,FALSE)-J102)/$J102)</f>
        <v/>
      </c>
    </row>
    <row r="103" spans="1:20" s="10" customFormat="1" hidden="1" x14ac:dyDescent="0.25">
      <c r="A103" s="60" t="str">
        <f>'Detail-Data Entry Form'!A103</f>
        <v/>
      </c>
      <c r="B103" s="113" t="str">
        <f>IF($A103="","",VLOOKUP($A103,'Detail-Data Entry Form'!$A$12:$S$108,2,FALSE))</f>
        <v/>
      </c>
      <c r="C103" s="113" t="str">
        <f>IF($A103="","",VLOOKUP($A103,'Detail-Data Entry Form'!$A$12:$S$108,3,FALSE))</f>
        <v/>
      </c>
      <c r="D103" s="113" t="str">
        <f>IF($A103="","",VLOOKUP($A103,'Detail-Data Entry Form'!$A$12:$S$108,4,FALSE))</f>
        <v/>
      </c>
      <c r="E103" s="114" t="str">
        <f>IF($A103="","",VLOOKUP($A103,'Detail-Data Entry Form'!$A$12:$S$108,5,FALSE))</f>
        <v/>
      </c>
      <c r="F103" s="114" t="str">
        <f>IF($A103="","",VLOOKUP($A103,'Detail-Data Entry Form'!$A$12:$S$108,6,FALSE))</f>
        <v/>
      </c>
      <c r="G103" s="115" t="str">
        <f>IF($A103="","",VLOOKUP($A103,'Detail-Data Entry Form'!$A$12:$S$108,7,FALSE))</f>
        <v/>
      </c>
      <c r="H103" s="116" t="str">
        <f>IF($A103="","",VLOOKUP($A103,'Detail-Data Entry Form'!$A$12:$S$108,8,FALSE))</f>
        <v/>
      </c>
      <c r="I103" s="116" t="str">
        <f>IF($A103="","",VLOOKUP($A103,'Detail-Data Entry Form'!$A$12:$S$108,9,FALSE))</f>
        <v/>
      </c>
      <c r="J103" s="61" t="str">
        <f>IF($A103="","",VLOOKUP($A103,'Detail-Data Entry Form'!$A$12:$S$108,10,FALSE))</f>
        <v/>
      </c>
      <c r="K103" s="127" t="str">
        <f>IF($A103="","",VLOOKUP($A103,'Detail-Data Entry Form'!$A$12:$S$108,11,FALSE)/$J103)</f>
        <v/>
      </c>
      <c r="L103" s="127" t="str">
        <f>IF($A103="","",VLOOKUP($A103,'Detail-Data Entry Form'!$A$12:$S$108,12,FALSE)/$J103)</f>
        <v/>
      </c>
      <c r="M103" s="127" t="str">
        <f>IF($A103="","",VLOOKUP($A103,'Detail-Data Entry Form'!$A$12:$S$108,13,FALSE)/$J103)</f>
        <v/>
      </c>
      <c r="N103" s="127" t="str">
        <f>IF($A103="","",VLOOKUP($A103,'Detail-Data Entry Form'!$A$12:$S$108,14,FALSE)/$J103)</f>
        <v/>
      </c>
      <c r="O103" s="128" t="str">
        <f>IF($A103="","",VLOOKUP($A103,'Detail-Data Entry Form'!$A$12:$S$108,15,FALSE)/$J103)</f>
        <v/>
      </c>
      <c r="P103" s="127" t="str">
        <f>IF($A103="","",VLOOKUP($A103,'Detail-Data Entry Form'!$A$12:$S$108,16,FALSE)/$J103)</f>
        <v/>
      </c>
      <c r="Q103" s="129" t="str">
        <f>IF($A103="","",VLOOKUP($A103,'Detail-Data Entry Form'!$A$12:$S$108,17,FALSE))</f>
        <v/>
      </c>
      <c r="R103" s="128" t="str">
        <f>IF($A103="","",(VLOOKUP($A103,'Detail-Data Entry Form'!$A$12:$S$108,19,FALSE)-J103)/$J103)</f>
        <v/>
      </c>
    </row>
    <row r="104" spans="1:20" s="10" customFormat="1" hidden="1" x14ac:dyDescent="0.25">
      <c r="A104" s="60" t="str">
        <f>'Detail-Data Entry Form'!A104</f>
        <v/>
      </c>
      <c r="B104" s="113" t="str">
        <f>IF($A104="","",VLOOKUP($A104,'Detail-Data Entry Form'!$A$12:$S$108,2,FALSE))</f>
        <v/>
      </c>
      <c r="C104" s="113" t="str">
        <f>IF($A104="","",VLOOKUP($A104,'Detail-Data Entry Form'!$A$12:$S$108,3,FALSE))</f>
        <v/>
      </c>
      <c r="D104" s="113" t="str">
        <f>IF($A104="","",VLOOKUP($A104,'Detail-Data Entry Form'!$A$12:$S$108,4,FALSE))</f>
        <v/>
      </c>
      <c r="E104" s="114" t="str">
        <f>IF($A104="","",VLOOKUP($A104,'Detail-Data Entry Form'!$A$12:$S$108,5,FALSE))</f>
        <v/>
      </c>
      <c r="F104" s="114" t="str">
        <f>IF($A104="","",VLOOKUP($A104,'Detail-Data Entry Form'!$A$12:$S$108,6,FALSE))</f>
        <v/>
      </c>
      <c r="G104" s="115" t="str">
        <f>IF($A104="","",VLOOKUP($A104,'Detail-Data Entry Form'!$A$12:$S$108,7,FALSE))</f>
        <v/>
      </c>
      <c r="H104" s="116" t="str">
        <f>IF($A104="","",VLOOKUP($A104,'Detail-Data Entry Form'!$A$12:$S$108,8,FALSE))</f>
        <v/>
      </c>
      <c r="I104" s="116" t="str">
        <f>IF($A104="","",VLOOKUP($A104,'Detail-Data Entry Form'!$A$12:$S$108,9,FALSE))</f>
        <v/>
      </c>
      <c r="J104" s="61" t="str">
        <f>IF($A104="","",VLOOKUP($A104,'Detail-Data Entry Form'!$A$12:$S$108,10,FALSE))</f>
        <v/>
      </c>
      <c r="K104" s="127" t="str">
        <f>IF($A104="","",VLOOKUP($A104,'Detail-Data Entry Form'!$A$12:$S$108,11,FALSE)/$J104)</f>
        <v/>
      </c>
      <c r="L104" s="127" t="str">
        <f>IF($A104="","",VLOOKUP($A104,'Detail-Data Entry Form'!$A$12:$S$108,12,FALSE)/$J104)</f>
        <v/>
      </c>
      <c r="M104" s="127" t="str">
        <f>IF($A104="","",VLOOKUP($A104,'Detail-Data Entry Form'!$A$12:$S$108,13,FALSE)/$J104)</f>
        <v/>
      </c>
      <c r="N104" s="127" t="str">
        <f>IF($A104="","",VLOOKUP($A104,'Detail-Data Entry Form'!$A$12:$S$108,14,FALSE)/$J104)</f>
        <v/>
      </c>
      <c r="O104" s="128" t="str">
        <f>IF($A104="","",VLOOKUP($A104,'Detail-Data Entry Form'!$A$12:$S$108,15,FALSE)/$J104)</f>
        <v/>
      </c>
      <c r="P104" s="127" t="str">
        <f>IF($A104="","",VLOOKUP($A104,'Detail-Data Entry Form'!$A$12:$S$108,16,FALSE)/$J104)</f>
        <v/>
      </c>
      <c r="Q104" s="129" t="str">
        <f>IF($A104="","",VLOOKUP($A104,'Detail-Data Entry Form'!$A$12:$S$108,17,FALSE))</f>
        <v/>
      </c>
      <c r="R104" s="128" t="str">
        <f>IF($A104="","",(VLOOKUP($A104,'Detail-Data Entry Form'!$A$12:$S$108,19,FALSE)-J104)/$J104)</f>
        <v/>
      </c>
    </row>
    <row r="105" spans="1:20" s="10" customFormat="1" hidden="1" x14ac:dyDescent="0.25">
      <c r="A105" s="60" t="str">
        <f>'Detail-Data Entry Form'!A105</f>
        <v/>
      </c>
      <c r="B105" s="113" t="str">
        <f>IF($A105="","",VLOOKUP($A105,'Detail-Data Entry Form'!$A$12:$S$108,2,FALSE))</f>
        <v/>
      </c>
      <c r="C105" s="113" t="str">
        <f>IF($A105="","",VLOOKUP($A105,'Detail-Data Entry Form'!$A$12:$S$108,3,FALSE))</f>
        <v/>
      </c>
      <c r="D105" s="113" t="str">
        <f>IF($A105="","",VLOOKUP($A105,'Detail-Data Entry Form'!$A$12:$S$108,4,FALSE))</f>
        <v/>
      </c>
      <c r="E105" s="114" t="str">
        <f>IF($A105="","",VLOOKUP($A105,'Detail-Data Entry Form'!$A$12:$S$108,5,FALSE))</f>
        <v/>
      </c>
      <c r="F105" s="114" t="str">
        <f>IF($A105="","",VLOOKUP($A105,'Detail-Data Entry Form'!$A$12:$S$108,6,FALSE))</f>
        <v/>
      </c>
      <c r="G105" s="115" t="str">
        <f>IF($A105="","",VLOOKUP($A105,'Detail-Data Entry Form'!$A$12:$S$108,7,FALSE))</f>
        <v/>
      </c>
      <c r="H105" s="116" t="str">
        <f>IF($A105="","",VLOOKUP($A105,'Detail-Data Entry Form'!$A$12:$S$108,8,FALSE))</f>
        <v/>
      </c>
      <c r="I105" s="116" t="str">
        <f>IF($A105="","",VLOOKUP($A105,'Detail-Data Entry Form'!$A$12:$S$108,9,FALSE))</f>
        <v/>
      </c>
      <c r="J105" s="61" t="str">
        <f>IF($A105="","",VLOOKUP($A105,'Detail-Data Entry Form'!$A$12:$S$108,10,FALSE))</f>
        <v/>
      </c>
      <c r="K105" s="127" t="str">
        <f>IF($A105="","",VLOOKUP($A105,'Detail-Data Entry Form'!$A$12:$S$108,11,FALSE)/$J105)</f>
        <v/>
      </c>
      <c r="L105" s="127" t="str">
        <f>IF($A105="","",VLOOKUP($A105,'Detail-Data Entry Form'!$A$12:$S$108,12,FALSE)/$J105)</f>
        <v/>
      </c>
      <c r="M105" s="127" t="str">
        <f>IF($A105="","",VLOOKUP($A105,'Detail-Data Entry Form'!$A$12:$S$108,13,FALSE)/$J105)</f>
        <v/>
      </c>
      <c r="N105" s="127" t="str">
        <f>IF($A105="","",VLOOKUP($A105,'Detail-Data Entry Form'!$A$12:$S$108,14,FALSE)/$J105)</f>
        <v/>
      </c>
      <c r="O105" s="128" t="str">
        <f>IF($A105="","",VLOOKUP($A105,'Detail-Data Entry Form'!$A$12:$S$108,15,FALSE)/$J105)</f>
        <v/>
      </c>
      <c r="P105" s="127" t="str">
        <f>IF($A105="","",VLOOKUP($A105,'Detail-Data Entry Form'!$A$12:$S$108,16,FALSE)/$J105)</f>
        <v/>
      </c>
      <c r="Q105" s="129" t="str">
        <f>IF($A105="","",VLOOKUP($A105,'Detail-Data Entry Form'!$A$12:$S$108,17,FALSE))</f>
        <v/>
      </c>
      <c r="R105" s="128" t="str">
        <f>IF($A105="","",(VLOOKUP($A105,'Detail-Data Entry Form'!$A$12:$S$108,19,FALSE)-J105)/$J105)</f>
        <v/>
      </c>
    </row>
    <row r="106" spans="1:20" s="10" customFormat="1" hidden="1" x14ac:dyDescent="0.25">
      <c r="A106" s="60" t="str">
        <f>'Detail-Data Entry Form'!A106</f>
        <v/>
      </c>
      <c r="B106" s="113" t="str">
        <f>IF($A106="","",VLOOKUP($A106,'Detail-Data Entry Form'!$A$12:$S$108,2,FALSE))</f>
        <v/>
      </c>
      <c r="C106" s="113" t="str">
        <f>IF($A106="","",VLOOKUP($A106,'Detail-Data Entry Form'!$A$12:$S$108,3,FALSE))</f>
        <v/>
      </c>
      <c r="D106" s="113" t="str">
        <f>IF($A106="","",VLOOKUP($A106,'Detail-Data Entry Form'!$A$12:$S$108,4,FALSE))</f>
        <v/>
      </c>
      <c r="E106" s="114" t="str">
        <f>IF($A106="","",VLOOKUP($A106,'Detail-Data Entry Form'!$A$12:$S$108,5,FALSE))</f>
        <v/>
      </c>
      <c r="F106" s="114" t="str">
        <f>IF($A106="","",VLOOKUP($A106,'Detail-Data Entry Form'!$A$12:$S$108,6,FALSE))</f>
        <v/>
      </c>
      <c r="G106" s="115" t="str">
        <f>IF($A106="","",VLOOKUP($A106,'Detail-Data Entry Form'!$A$12:$S$108,7,FALSE))</f>
        <v/>
      </c>
      <c r="H106" s="116" t="str">
        <f>IF($A106="","",VLOOKUP($A106,'Detail-Data Entry Form'!$A$12:$S$108,8,FALSE))</f>
        <v/>
      </c>
      <c r="I106" s="116" t="str">
        <f>IF($A106="","",VLOOKUP($A106,'Detail-Data Entry Form'!$A$12:$S$108,9,FALSE))</f>
        <v/>
      </c>
      <c r="J106" s="61" t="str">
        <f>IF($A106="","",VLOOKUP($A106,'Detail-Data Entry Form'!$A$12:$S$108,10,FALSE))</f>
        <v/>
      </c>
      <c r="K106" s="127" t="str">
        <f>IF($A106="","",VLOOKUP($A106,'Detail-Data Entry Form'!$A$12:$S$108,11,FALSE)/$J106)</f>
        <v/>
      </c>
      <c r="L106" s="127" t="str">
        <f>IF($A106="","",VLOOKUP($A106,'Detail-Data Entry Form'!$A$12:$S$108,12,FALSE)/$J106)</f>
        <v/>
      </c>
      <c r="M106" s="127" t="str">
        <f>IF($A106="","",VLOOKUP($A106,'Detail-Data Entry Form'!$A$12:$S$108,13,FALSE)/$J106)</f>
        <v/>
      </c>
      <c r="N106" s="127" t="str">
        <f>IF($A106="","",VLOOKUP($A106,'Detail-Data Entry Form'!$A$12:$S$108,14,FALSE)/$J106)</f>
        <v/>
      </c>
      <c r="O106" s="128" t="str">
        <f>IF($A106="","",VLOOKUP($A106,'Detail-Data Entry Form'!$A$12:$S$108,15,FALSE)/$J106)</f>
        <v/>
      </c>
      <c r="P106" s="127" t="str">
        <f>IF($A106="","",VLOOKUP($A106,'Detail-Data Entry Form'!$A$12:$S$108,16,FALSE)/$J106)</f>
        <v/>
      </c>
      <c r="Q106" s="129" t="str">
        <f>IF($A106="","",VLOOKUP($A106,'Detail-Data Entry Form'!$A$12:$S$108,17,FALSE))</f>
        <v/>
      </c>
      <c r="R106" s="128" t="str">
        <f>IF($A106="","",(VLOOKUP($A106,'Detail-Data Entry Form'!$A$12:$S$108,19,FALSE)-J106)/$J106)</f>
        <v/>
      </c>
    </row>
    <row r="107" spans="1:20" s="10" customFormat="1" hidden="1" x14ac:dyDescent="0.25">
      <c r="A107" s="60" t="str">
        <f>'Detail-Data Entry Form'!A107</f>
        <v/>
      </c>
      <c r="B107" s="113" t="str">
        <f>IF($A107="","",VLOOKUP($A107,'Detail-Data Entry Form'!$A$12:$S$108,2,FALSE))</f>
        <v/>
      </c>
      <c r="C107" s="113" t="str">
        <f>IF($A107="","",VLOOKUP($A107,'Detail-Data Entry Form'!$A$12:$S$108,3,FALSE))</f>
        <v/>
      </c>
      <c r="D107" s="113" t="str">
        <f>IF($A107="","",VLOOKUP($A107,'Detail-Data Entry Form'!$A$12:$S$108,4,FALSE))</f>
        <v/>
      </c>
      <c r="E107" s="114" t="str">
        <f>IF($A107="","",VLOOKUP($A107,'Detail-Data Entry Form'!$A$12:$S$108,5,FALSE))</f>
        <v/>
      </c>
      <c r="F107" s="114" t="str">
        <f>IF($A107="","",VLOOKUP($A107,'Detail-Data Entry Form'!$A$12:$S$108,6,FALSE))</f>
        <v/>
      </c>
      <c r="G107" s="115" t="str">
        <f>IF($A107="","",VLOOKUP($A107,'Detail-Data Entry Form'!$A$12:$S$108,7,FALSE))</f>
        <v/>
      </c>
      <c r="H107" s="116" t="str">
        <f>IF($A107="","",VLOOKUP($A107,'Detail-Data Entry Form'!$A$12:$S$108,8,FALSE))</f>
        <v/>
      </c>
      <c r="I107" s="116" t="str">
        <f>IF($A107="","",VLOOKUP($A107,'Detail-Data Entry Form'!$A$12:$S$108,9,FALSE))</f>
        <v/>
      </c>
      <c r="J107" s="61" t="str">
        <f>IF($A107="","",VLOOKUP($A107,'Detail-Data Entry Form'!$A$12:$S$108,10,FALSE))</f>
        <v/>
      </c>
      <c r="K107" s="127" t="str">
        <f>IF($A107="","",VLOOKUP($A107,'Detail-Data Entry Form'!$A$12:$S$108,11,FALSE)/$J107)</f>
        <v/>
      </c>
      <c r="L107" s="127" t="str">
        <f>IF($A107="","",VLOOKUP($A107,'Detail-Data Entry Form'!$A$12:$S$108,12,FALSE)/$J107)</f>
        <v/>
      </c>
      <c r="M107" s="127" t="str">
        <f>IF($A107="","",VLOOKUP($A107,'Detail-Data Entry Form'!$A$12:$S$108,13,FALSE)/$J107)</f>
        <v/>
      </c>
      <c r="N107" s="127" t="str">
        <f>IF($A107="","",VLOOKUP($A107,'Detail-Data Entry Form'!$A$12:$S$108,14,FALSE)/$J107)</f>
        <v/>
      </c>
      <c r="O107" s="128" t="str">
        <f>IF($A107="","",VLOOKUP($A107,'Detail-Data Entry Form'!$A$12:$S$108,15,FALSE)/$J107)</f>
        <v/>
      </c>
      <c r="P107" s="127" t="str">
        <f>IF($A107="","",VLOOKUP($A107,'Detail-Data Entry Form'!$A$12:$S$108,16,FALSE)/$J107)</f>
        <v/>
      </c>
      <c r="Q107" s="129" t="str">
        <f>IF($A107="","",VLOOKUP($A107,'Detail-Data Entry Form'!$A$12:$S$108,17,FALSE))</f>
        <v/>
      </c>
      <c r="R107" s="128" t="str">
        <f>IF($A107="","",(VLOOKUP($A107,'Detail-Data Entry Form'!$A$12:$S$108,19,FALSE)-J107)/$J107)</f>
        <v/>
      </c>
    </row>
    <row r="108" spans="1:20" s="10" customFormat="1" hidden="1" x14ac:dyDescent="0.25">
      <c r="A108" s="60" t="str">
        <f>'Detail-Data Entry Form'!A108</f>
        <v/>
      </c>
      <c r="B108" s="113" t="str">
        <f>IF($A108="","",VLOOKUP($A108,'Detail-Data Entry Form'!$A$12:$S$108,2,FALSE))</f>
        <v/>
      </c>
      <c r="C108" s="113" t="str">
        <f>IF($A108="","",VLOOKUP($A108,'Detail-Data Entry Form'!$A$12:$S$108,3,FALSE))</f>
        <v/>
      </c>
      <c r="D108" s="113" t="str">
        <f>IF($A108="","",VLOOKUP($A108,'Detail-Data Entry Form'!$A$12:$S$108,4,FALSE))</f>
        <v/>
      </c>
      <c r="E108" s="114" t="str">
        <f>IF($A108="","",VLOOKUP($A108,'Detail-Data Entry Form'!$A$12:$S$108,5,FALSE))</f>
        <v/>
      </c>
      <c r="F108" s="114" t="str">
        <f>IF($A108="","",VLOOKUP($A108,'Detail-Data Entry Form'!$A$12:$S$108,6,FALSE))</f>
        <v/>
      </c>
      <c r="G108" s="115" t="str">
        <f>IF($A108="","",VLOOKUP($A108,'Detail-Data Entry Form'!$A$12:$S$108,7,FALSE))</f>
        <v/>
      </c>
      <c r="H108" s="116" t="str">
        <f>IF($A108="","",VLOOKUP($A108,'Detail-Data Entry Form'!$A$12:$S$108,8,FALSE))</f>
        <v/>
      </c>
      <c r="I108" s="116" t="str">
        <f>IF($A108="","",VLOOKUP($A108,'Detail-Data Entry Form'!$A$12:$S$108,9,FALSE))</f>
        <v/>
      </c>
      <c r="J108" s="61" t="str">
        <f>IF($A108="","",VLOOKUP($A108,'Detail-Data Entry Form'!$A$12:$S$108,10,FALSE))</f>
        <v/>
      </c>
      <c r="K108" s="127" t="str">
        <f>IF($A108="","",VLOOKUP($A108,'Detail-Data Entry Form'!$A$12:$S$108,11,FALSE)/$J108)</f>
        <v/>
      </c>
      <c r="L108" s="127" t="str">
        <f>IF($A108="","",VLOOKUP($A108,'Detail-Data Entry Form'!$A$12:$S$108,12,FALSE)/$J108)</f>
        <v/>
      </c>
      <c r="M108" s="127" t="str">
        <f>IF($A108="","",VLOOKUP($A108,'Detail-Data Entry Form'!$A$12:$S$108,13,FALSE)/$J108)</f>
        <v/>
      </c>
      <c r="N108" s="127" t="str">
        <f>IF($A108="","",VLOOKUP($A108,'Detail-Data Entry Form'!$A$12:$S$108,14,FALSE)/$J108)</f>
        <v/>
      </c>
      <c r="O108" s="128" t="str">
        <f>IF($A108="","",VLOOKUP($A108,'Detail-Data Entry Form'!$A$12:$S$108,15,FALSE)/$J108)</f>
        <v/>
      </c>
      <c r="P108" s="127" t="str">
        <f>IF($A108="","",VLOOKUP($A108,'Detail-Data Entry Form'!$A$12:$S$108,16,FALSE)/$J108)</f>
        <v/>
      </c>
      <c r="Q108" s="129" t="str">
        <f>IF($A108="","",VLOOKUP($A108,'Detail-Data Entry Form'!$A$12:$S$108,17,FALSE))</f>
        <v/>
      </c>
      <c r="R108" s="128" t="str">
        <f>IF($A108="","",(VLOOKUP($A108,'Detail-Data Entry Form'!$A$12:$S$108,19,FALSE)-J108)/$J108)</f>
        <v/>
      </c>
    </row>
    <row r="109" spans="1:20" ht="18" hidden="1" customHeight="1" x14ac:dyDescent="0.25">
      <c r="B109" s="62" t="s">
        <v>103</v>
      </c>
      <c r="J109" s="63"/>
      <c r="K109" s="130" t="e">
        <f>AVERAGE(K12:K108)</f>
        <v>#DIV/0!</v>
      </c>
      <c r="L109" s="130" t="e">
        <f t="shared" ref="L109:R109" si="0">AVERAGE(L12:L108)</f>
        <v>#DIV/0!</v>
      </c>
      <c r="M109" s="130" t="e">
        <f t="shared" si="0"/>
        <v>#DIV/0!</v>
      </c>
      <c r="N109" s="130" t="e">
        <f t="shared" si="0"/>
        <v>#DIV/0!</v>
      </c>
      <c r="O109" s="130" t="e">
        <f t="shared" si="0"/>
        <v>#DIV/0!</v>
      </c>
      <c r="P109" s="130" t="e">
        <f t="shared" si="0"/>
        <v>#DIV/0!</v>
      </c>
      <c r="Q109" s="130">
        <f t="shared" si="0"/>
        <v>63</v>
      </c>
      <c r="R109" s="130" t="e">
        <f t="shared" si="0"/>
        <v>#VALUE!</v>
      </c>
      <c r="S109" s="83"/>
      <c r="T109" s="83"/>
    </row>
    <row r="110" spans="1:20" ht="18" customHeight="1" x14ac:dyDescent="0.25"/>
    <row r="111" spans="1:20" ht="18" customHeight="1" x14ac:dyDescent="0.25">
      <c r="D111" s="82"/>
      <c r="E111" s="82"/>
      <c r="F111" s="82"/>
      <c r="G111" s="82"/>
      <c r="H111" s="82"/>
      <c r="I111" s="82"/>
      <c r="J111" s="82"/>
      <c r="K111" s="82"/>
      <c r="L111" s="82"/>
      <c r="M111" s="82"/>
      <c r="P111" s="46"/>
      <c r="Q111" s="46"/>
      <c r="R111" s="46"/>
    </row>
    <row r="112" spans="1:20" ht="18" customHeight="1" x14ac:dyDescent="0.25">
      <c r="D112" s="82"/>
      <c r="E112" s="82"/>
      <c r="F112" s="82"/>
      <c r="G112" s="82"/>
      <c r="H112" s="82"/>
      <c r="I112" s="82"/>
      <c r="J112" s="82"/>
      <c r="K112" s="82"/>
      <c r="L112" s="82"/>
      <c r="M112" s="82"/>
    </row>
    <row r="113" spans="1:20" ht="18" customHeight="1" x14ac:dyDescent="0.25">
      <c r="D113" s="229" t="s">
        <v>104</v>
      </c>
      <c r="E113" s="230"/>
      <c r="F113" s="230"/>
      <c r="G113" s="230"/>
      <c r="H113" s="230"/>
      <c r="I113" s="230"/>
      <c r="J113" s="230"/>
      <c r="K113" s="230"/>
      <c r="L113" s="230"/>
      <c r="M113" s="230"/>
      <c r="N113" s="230"/>
    </row>
    <row r="114" spans="1:20" ht="18" customHeight="1" x14ac:dyDescent="0.25">
      <c r="D114" s="230"/>
      <c r="E114" s="230"/>
      <c r="F114" s="230"/>
      <c r="G114" s="230"/>
      <c r="H114" s="230"/>
      <c r="I114" s="230"/>
      <c r="J114" s="230"/>
      <c r="K114" s="230"/>
      <c r="L114" s="230"/>
      <c r="M114" s="230"/>
      <c r="N114" s="230"/>
    </row>
    <row r="115" spans="1:20" ht="18" customHeight="1" x14ac:dyDescent="0.25">
      <c r="D115" s="230"/>
      <c r="E115" s="230"/>
      <c r="F115" s="230"/>
      <c r="G115" s="230"/>
      <c r="H115" s="230"/>
      <c r="I115" s="230"/>
      <c r="J115" s="230"/>
      <c r="K115" s="230"/>
      <c r="L115" s="230"/>
      <c r="M115" s="230"/>
      <c r="N115" s="230"/>
    </row>
    <row r="116" spans="1:20" ht="18" customHeight="1" x14ac:dyDescent="0.25">
      <c r="D116" s="230"/>
      <c r="E116" s="230"/>
      <c r="F116" s="230"/>
      <c r="G116" s="230"/>
      <c r="H116" s="230"/>
      <c r="I116" s="230"/>
      <c r="J116" s="230"/>
      <c r="K116" s="230"/>
      <c r="L116" s="230"/>
      <c r="M116" s="230"/>
      <c r="N116" s="230"/>
    </row>
    <row r="117" spans="1:20" ht="18" customHeight="1" x14ac:dyDescent="0.25">
      <c r="D117" s="230"/>
      <c r="E117" s="230"/>
      <c r="F117" s="230"/>
      <c r="G117" s="230"/>
      <c r="H117" s="230"/>
      <c r="I117" s="230"/>
      <c r="J117" s="230"/>
      <c r="K117" s="230"/>
      <c r="L117" s="230"/>
      <c r="M117" s="230"/>
      <c r="N117" s="230"/>
    </row>
    <row r="118" spans="1:20" ht="24.95" customHeight="1" x14ac:dyDescent="0.25">
      <c r="D118" s="68"/>
      <c r="E118" s="68"/>
      <c r="F118" s="68"/>
      <c r="G118" s="68"/>
      <c r="H118" s="68"/>
      <c r="I118" s="68"/>
      <c r="J118" s="68"/>
      <c r="K118" s="68"/>
      <c r="L118" s="68"/>
      <c r="M118" s="68"/>
    </row>
    <row r="119" spans="1:20" ht="24.95" customHeight="1" x14ac:dyDescent="0.25">
      <c r="C119" s="62"/>
      <c r="D119" s="69"/>
      <c r="E119" s="68"/>
      <c r="F119" s="68"/>
      <c r="G119" s="68"/>
      <c r="H119" s="68"/>
      <c r="I119" s="68"/>
      <c r="J119" s="68"/>
      <c r="K119" s="68"/>
      <c r="L119" s="68"/>
      <c r="M119" s="68"/>
      <c r="N119" s="74"/>
    </row>
    <row r="120" spans="1:20" ht="24.95" customHeight="1" x14ac:dyDescent="0.25">
      <c r="D120" s="69"/>
      <c r="E120" s="68"/>
      <c r="F120" s="68"/>
      <c r="G120" s="68"/>
      <c r="H120" s="68"/>
      <c r="I120" s="68"/>
      <c r="J120" s="68"/>
      <c r="K120" s="68"/>
      <c r="L120" s="68"/>
      <c r="M120" s="68"/>
      <c r="N120" s="74"/>
      <c r="O120" s="76"/>
    </row>
    <row r="121" spans="1:20" s="46" customFormat="1" ht="24.95" customHeight="1" x14ac:dyDescent="0.25">
      <c r="A121" s="43"/>
      <c r="B121" s="4"/>
      <c r="C121" s="4"/>
      <c r="D121" s="4"/>
      <c r="E121" s="44"/>
      <c r="F121" s="44"/>
      <c r="G121" s="45"/>
      <c r="H121" s="45"/>
      <c r="I121" s="45"/>
      <c r="J121" s="45"/>
      <c r="K121" s="45"/>
      <c r="L121" s="45"/>
      <c r="M121" s="45"/>
      <c r="N121" s="45"/>
      <c r="O121" s="45"/>
      <c r="P121" s="45"/>
      <c r="Q121" s="45"/>
      <c r="R121" s="45"/>
      <c r="S121" s="4"/>
      <c r="T121" s="4"/>
    </row>
    <row r="122" spans="1:20" s="46" customFormat="1" ht="24.95" customHeight="1" x14ac:dyDescent="0.25">
      <c r="A122" s="43"/>
      <c r="B122" s="4"/>
      <c r="C122" s="4"/>
      <c r="D122" s="4"/>
      <c r="E122" s="44"/>
      <c r="F122" s="44"/>
      <c r="G122" s="45"/>
      <c r="H122" s="45"/>
      <c r="I122" s="45"/>
      <c r="J122" s="45"/>
      <c r="K122" s="45"/>
      <c r="L122" s="45"/>
      <c r="M122" s="45"/>
      <c r="N122" s="45"/>
      <c r="O122" s="45"/>
      <c r="P122" s="45"/>
      <c r="Q122" s="45"/>
      <c r="R122" s="45"/>
      <c r="S122" s="4"/>
      <c r="T122" s="4"/>
    </row>
    <row r="123" spans="1:20" s="46" customFormat="1" ht="17.25" x14ac:dyDescent="0.25">
      <c r="A123" s="43"/>
      <c r="B123" s="4"/>
      <c r="C123" s="4"/>
      <c r="D123" s="77"/>
      <c r="E123" s="44"/>
      <c r="F123" s="44"/>
      <c r="G123" s="45"/>
      <c r="H123" s="45"/>
      <c r="I123" s="45"/>
      <c r="J123" s="45"/>
      <c r="K123" s="45"/>
      <c r="L123" s="45"/>
      <c r="M123" s="45"/>
      <c r="N123" s="45"/>
      <c r="O123" s="45"/>
      <c r="P123" s="45"/>
      <c r="Q123" s="45"/>
      <c r="R123" s="45"/>
      <c r="S123" s="4"/>
      <c r="T123" s="4"/>
    </row>
    <row r="124" spans="1:20" s="46" customFormat="1" ht="17.25" x14ac:dyDescent="0.25">
      <c r="A124" s="43"/>
      <c r="B124" s="4"/>
      <c r="C124" s="4"/>
      <c r="D124" s="79"/>
      <c r="E124" s="44"/>
      <c r="F124" s="44"/>
      <c r="G124" s="45"/>
      <c r="H124" s="45"/>
      <c r="I124" s="45"/>
      <c r="J124" s="45"/>
      <c r="K124" s="45"/>
      <c r="L124" s="45"/>
      <c r="M124" s="45"/>
      <c r="N124" s="45"/>
      <c r="O124" s="45"/>
      <c r="P124" s="45"/>
      <c r="Q124" s="45"/>
      <c r="R124" s="45"/>
      <c r="S124" s="4"/>
      <c r="T124" s="4"/>
    </row>
    <row r="125" spans="1:20" s="46" customFormat="1" ht="39.950000000000003" customHeight="1" x14ac:dyDescent="0.25">
      <c r="A125" s="43"/>
      <c r="B125" s="4"/>
      <c r="C125" s="4"/>
      <c r="D125" s="45"/>
      <c r="E125" s="69" t="s">
        <v>81</v>
      </c>
      <c r="F125" s="192"/>
      <c r="G125" s="70"/>
      <c r="H125" s="71"/>
      <c r="I125" s="72" t="s">
        <v>82</v>
      </c>
      <c r="J125" s="73"/>
      <c r="K125" s="73"/>
      <c r="L125" s="45"/>
      <c r="M125" s="45"/>
      <c r="N125" s="45"/>
      <c r="O125" s="45"/>
      <c r="P125" s="45"/>
      <c r="Q125" s="45"/>
      <c r="R125" s="45"/>
      <c r="S125" s="4"/>
      <c r="T125" s="4"/>
    </row>
    <row r="126" spans="1:20" s="46" customFormat="1" ht="39.950000000000003" customHeight="1" x14ac:dyDescent="0.25">
      <c r="A126" s="43"/>
      <c r="B126" s="4"/>
      <c r="C126" s="4"/>
      <c r="D126" s="45"/>
      <c r="E126" s="69" t="s">
        <v>83</v>
      </c>
      <c r="F126" s="192"/>
      <c r="G126" s="70"/>
      <c r="H126" s="71"/>
      <c r="I126" s="72" t="s">
        <v>84</v>
      </c>
      <c r="J126" s="75"/>
      <c r="K126" s="75"/>
      <c r="L126" s="45"/>
      <c r="M126" s="45"/>
      <c r="N126" s="45"/>
      <c r="O126" s="45"/>
      <c r="P126" s="45"/>
      <c r="Q126" s="45"/>
      <c r="R126" s="45"/>
      <c r="S126" s="4"/>
      <c r="T126" s="4"/>
    </row>
    <row r="127" spans="1:20" s="46" customFormat="1" ht="17.25" x14ac:dyDescent="0.25">
      <c r="A127" s="43"/>
      <c r="B127" s="4"/>
      <c r="C127" s="4"/>
      <c r="D127" s="79"/>
      <c r="E127" s="44"/>
      <c r="F127" s="44"/>
      <c r="G127" s="45"/>
      <c r="H127" s="45"/>
      <c r="I127" s="45"/>
      <c r="J127" s="45"/>
      <c r="K127" s="45"/>
      <c r="L127" s="45"/>
      <c r="M127" s="45"/>
      <c r="P127" s="45"/>
      <c r="Q127" s="45"/>
      <c r="R127" s="45"/>
      <c r="T127" s="4"/>
    </row>
    <row r="141" spans="9:9" x14ac:dyDescent="0.25">
      <c r="I141" s="106"/>
    </row>
  </sheetData>
  <sheetProtection sheet="1" sort="0" autoFilter="0"/>
  <protectedRanges>
    <protectedRange sqref="B12:I108" name="Employee"/>
    <protectedRange sqref="C4:C7" name="Grantinfo"/>
    <protectedRange sqref="E119:J120 F125:H126 J125:J126 L119:N120 T127" name="Signature"/>
  </protectedRanges>
  <autoFilter ref="A11:R109" xr:uid="{5F48488D-B740-4AB0-992D-0C0D33992154}">
    <filterColumn colId="0">
      <customFilters>
        <customFilter operator="notEqual" val=" "/>
      </customFilters>
    </filterColumn>
  </autoFilter>
  <mergeCells count="17">
    <mergeCell ref="R10:R11"/>
    <mergeCell ref="D113:N117"/>
    <mergeCell ref="C7:M7"/>
    <mergeCell ref="A10:A11"/>
    <mergeCell ref="B10:B11"/>
    <mergeCell ref="C10:C11"/>
    <mergeCell ref="D10:D11"/>
    <mergeCell ref="E10:E11"/>
    <mergeCell ref="F10:F11"/>
    <mergeCell ref="G10:G11"/>
    <mergeCell ref="H10:J10"/>
    <mergeCell ref="K10:O10"/>
    <mergeCell ref="A1:R1"/>
    <mergeCell ref="A2:R2"/>
    <mergeCell ref="C4:M4"/>
    <mergeCell ref="C5:M5"/>
    <mergeCell ref="C6:M6"/>
  </mergeCells>
  <printOptions horizontalCentered="1"/>
  <pageMargins left="0.45" right="0.45" top="0.5" bottom="0.5" header="0.3" footer="0.3"/>
  <pageSetup paperSize="17" scale="63" fitToHeight="0" orientation="landscape" r:id="rId1"/>
  <headerFooter>
    <oddHeader>&amp;R&amp;12&amp;G</oddHeader>
    <oddFooter>&amp;L&amp;"-,Italic"LOS ANGELES COUNTY REGIONAL PARK AND OPEN SPACE DISTRICT&amp;R&amp;8&amp;P of &amp;N</oddFooter>
  </headerFooter>
  <drawing r:id="rId2"/>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34C2D647BA234EA7438C1DCB9EC444" ma:contentTypeVersion="20" ma:contentTypeDescription="Create a new document." ma:contentTypeScope="" ma:versionID="6719b34b824893ecb6ea793f5e286d0a">
  <xsd:schema xmlns:xsd="http://www.w3.org/2001/XMLSchema" xmlns:xs="http://www.w3.org/2001/XMLSchema" xmlns:p="http://schemas.microsoft.com/office/2006/metadata/properties" xmlns:ns2="9aa3eadd-76e1-4193-89d4-ff6db54a9a7c" xmlns:ns3="26f27525-9be8-4f47-a57b-00c96c6b5b1e" xmlns:ns4="bf2920f7-6e42-4ee3-9f3f-c94b7af73a2a" targetNamespace="http://schemas.microsoft.com/office/2006/metadata/properties" ma:root="true" ma:fieldsID="164b6e7fa878787711c2154442dccb4e" ns2:_="" ns3:_="" ns4:_="">
    <xsd:import namespace="9aa3eadd-76e1-4193-89d4-ff6db54a9a7c"/>
    <xsd:import namespace="26f27525-9be8-4f47-a57b-00c96c6b5b1e"/>
    <xsd:import namespace="bf2920f7-6e42-4ee3-9f3f-c94b7af73a2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Date_x0020_Modified" minOccurs="0"/>
                <xsd:element ref="ns3:MediaLengthInSeconds" minOccurs="0"/>
                <xsd:element ref="ns4:TaxCatchAll"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a3eadd-76e1-4193-89d4-ff6db54a9a7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f27525-9be8-4f47-a57b-00c96c6b5b1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Date_x0020_Modified" ma:index="18" nillable="true" ma:displayName="Date Modified" ma:format="DateOnly" ma:internalName="Date_x0020_Modified">
      <xsd:simpleType>
        <xsd:restriction base="dms:DateTime"/>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2b1d0881-0a47-448b-87a1-51d77562e904}" ma:internalName="TaxCatchAll" ma:showField="CatchAllData" ma:web="9aa3eadd-76e1-4193-89d4-ff6db54a9a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f2920f7-6e42-4ee3-9f3f-c94b7af73a2a" xsi:nil="true"/>
    <Date_x0020_Modified xmlns="26f27525-9be8-4f47-a57b-00c96c6b5b1e" xsi:nil="true"/>
    <lcf76f155ced4ddcb4097134ff3c332f xmlns="26f27525-9be8-4f47-a57b-00c96c6b5b1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7E85D5-D41F-4F1A-84B1-BC8FC65A82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a3eadd-76e1-4193-89d4-ff6db54a9a7c"/>
    <ds:schemaRef ds:uri="26f27525-9be8-4f47-a57b-00c96c6b5b1e"/>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E975F7-51FF-4455-93C4-ED31D9D97443}">
  <ds:schemaRefs>
    <ds:schemaRef ds:uri="http://schemas.microsoft.com/office/2006/documentManagement/types"/>
    <ds:schemaRef ds:uri="26f27525-9be8-4f47-a57b-00c96c6b5b1e"/>
    <ds:schemaRef ds:uri="bf2920f7-6e42-4ee3-9f3f-c94b7af73a2a"/>
    <ds:schemaRef ds:uri="9aa3eadd-76e1-4193-89d4-ff6db54a9a7c"/>
    <ds:schemaRef ds:uri="http://www.w3.org/XML/1998/namespace"/>
    <ds:schemaRef ds:uri="http://purl.org/dc/dcmityp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66144A73-A645-481C-B4F6-5B2C513F16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vt:lpstr>
      <vt:lpstr>Detail-Data Entry Form</vt:lpstr>
      <vt:lpstr>Summary</vt:lpstr>
      <vt:lpstr>Rate Conv (RPOSD use only)</vt:lpstr>
      <vt:lpstr>'Detail-Data Entry Form'!Print_Area</vt:lpstr>
      <vt:lpstr>'Detail-Data Entry Form'!Print_Titles</vt:lpstr>
      <vt:lpstr>'Rate Conv (RPOSD use only)'!Print_Titles</vt:lpstr>
      <vt:lpstr>Summary!Print_Titles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Cheng-Fang Yu</dc:creator>
  <cp:keywords/>
  <dc:description/>
  <cp:lastModifiedBy>Tracy Yu</cp:lastModifiedBy>
  <cp:revision/>
  <dcterms:created xsi:type="dcterms:W3CDTF">2023-03-29T21:09:11Z</dcterms:created>
  <dcterms:modified xsi:type="dcterms:W3CDTF">2024-04-18T15:05:14Z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0x0101004234C2D647BA234EA7438C1DCB9EC444</vt:lpwstr>
  </property>
  <property fmtid="{D5CDD505-2E9C-101B-9397-08002B2CF9AE}" pid="3" name="MediaServiceImageTags">
    <vt:lpwstr/>
  </property>
</Properties>
</file>