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CCR\"/>
    </mc:Choice>
  </mc:AlternateContent>
  <xr:revisionPtr revIDLastSave="0" documentId="13_ncr:1_{6948F5F4-133A-4227-A532-D38F1280E5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STRTP Summary Form" sheetId="1" r:id="rId1"/>
    <sheet name="2. STRTP Monthly Invoice 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__FFP6" localSheetId="0">#REF!</definedName>
    <definedName name="_________FFP6">#REF!</definedName>
    <definedName name="_________SB90" localSheetId="0">#REF!</definedName>
    <definedName name="_________SB90">#REF!</definedName>
    <definedName name="________FFP6" localSheetId="0">#REF!</definedName>
    <definedName name="________FFP6">#REF!</definedName>
    <definedName name="________SB90" localSheetId="0">#REF!</definedName>
    <definedName name="________SB90">#REF!</definedName>
    <definedName name="_______FFP6" localSheetId="0">#REF!</definedName>
    <definedName name="_______FFP6">#REF!</definedName>
    <definedName name="_______SB90" localSheetId="0">#REF!</definedName>
    <definedName name="_______SB90">#REF!</definedName>
    <definedName name="______FFP6" localSheetId="0">#REF!</definedName>
    <definedName name="______FFP6">#REF!</definedName>
    <definedName name="______SB90" localSheetId="0">#REF!</definedName>
    <definedName name="______SB90">#REF!</definedName>
    <definedName name="_____FFP6" localSheetId="0">#REF!</definedName>
    <definedName name="_____FFP6">#REF!</definedName>
    <definedName name="_____SB90" localSheetId="0">#REF!</definedName>
    <definedName name="_____SB90">#REF!</definedName>
    <definedName name="____FFP6" localSheetId="0">#REF!</definedName>
    <definedName name="____FFP6">#REF!</definedName>
    <definedName name="____SB90" localSheetId="0">#REF!</definedName>
    <definedName name="____SB90">#REF!</definedName>
    <definedName name="___FFP6" localSheetId="0">#REF!</definedName>
    <definedName name="___FFP6">#REF!</definedName>
    <definedName name="___SB90" localSheetId="0">#REF!</definedName>
    <definedName name="___SB90">#REF!</definedName>
    <definedName name="__FFP6" localSheetId="0">#REF!</definedName>
    <definedName name="__FFP6">#REF!</definedName>
    <definedName name="__SB90" localSheetId="0">#REF!</definedName>
    <definedName name="__SB90">#REF!</definedName>
    <definedName name="_FFP6" localSheetId="0">#REF!</definedName>
    <definedName name="_FFP6">#REF!</definedName>
    <definedName name="_Order1" hidden="1">255</definedName>
    <definedName name="_Order2" hidden="1">255</definedName>
    <definedName name="_SB90" localSheetId="0">#REF!</definedName>
    <definedName name="_SB90">#REF!</definedName>
    <definedName name="A" localSheetId="0">#REF!</definedName>
    <definedName name="A">#REF!</definedName>
    <definedName name="adj" localSheetId="0">#REF!</definedName>
    <definedName name="adj">#REF!</definedName>
    <definedName name="adjbud" localSheetId="0">#REF!</definedName>
    <definedName name="adjbud">#REF!</definedName>
    <definedName name="adult">'[1]MHSA-ADULT'!$1:$1048576</definedName>
    <definedName name="b" localSheetId="0">#REF!</definedName>
    <definedName name="b">#REF!</definedName>
    <definedName name="BASELINE" localSheetId="0">#REF!</definedName>
    <definedName name="BASELINE">#REF!</definedName>
    <definedName name="budget">'[1]Detail-ALPHA'!$1:$1048576</definedName>
    <definedName name="By_Entity" localSheetId="0">#REF!</definedName>
    <definedName name="By_Entity">#REF!</definedName>
    <definedName name="cgf" localSheetId="0">#REF!</definedName>
    <definedName name="cgf">#REF!</definedName>
    <definedName name="children">'[1]MHSA-CHILDREN'!$1:$1048576</definedName>
    <definedName name="CONTRACT_TYPE" localSheetId="0">'[2]Input Data'!#REF!</definedName>
    <definedName name="CONTRACT_TYPE">'[2]Input Data'!#REF!</definedName>
    <definedName name="cross">'[1]MHSA-CROSS CUTTING'!$1:$1048576</definedName>
    <definedName name="data">[1]Data!$1:$1048576</definedName>
    <definedName name="eligib" localSheetId="0">#REF!</definedName>
    <definedName name="eligib">#REF!</definedName>
    <definedName name="EPSDT" localSheetId="0">#REF!</definedName>
    <definedName name="EPSDT">#REF!</definedName>
    <definedName name="est" localSheetId="0">#REF!</definedName>
    <definedName name="est">#REF!</definedName>
    <definedName name="ffp" localSheetId="0">#REF!</definedName>
    <definedName name="ffp">#REF!</definedName>
    <definedName name="FO" localSheetId="0">#REF!</definedName>
    <definedName name="FO">#REF!</definedName>
    <definedName name="KWAN" localSheetId="0">#REF!</definedName>
    <definedName name="KWAN">#REF!</definedName>
    <definedName name="LAC_100" localSheetId="0">#REF!</definedName>
    <definedName name="LAC_100">#REF!</definedName>
    <definedName name="Off" localSheetId="0">#REF!</definedName>
    <definedName name="Off">#REF!</definedName>
    <definedName name="older">'[1]MHSA-OLDER ADULT'!$1:$1048576</definedName>
    <definedName name="olderadult">'[1]MHSA-OLDER ADULT'!$1:$1048576</definedName>
    <definedName name="pkip" localSheetId="0">#REF!</definedName>
    <definedName name="pkip">#REF!</definedName>
    <definedName name="_xlnm.Print_Area" localSheetId="0">'1. STRTP Summary Form'!$A$1:$H$49</definedName>
    <definedName name="_xlnm.Print_Area" localSheetId="1">'2. STRTP Monthly Invoice '!$A$1:$K$54</definedName>
    <definedName name="_xlnm.Print_Titles" localSheetId="0">'1. STRTP Summary Form'!$2:$2</definedName>
    <definedName name="_xlnm.Print_Titles" localSheetId="1">'2. STRTP Monthly Invoice '!$2:$2</definedName>
    <definedName name="rate" localSheetId="0">'[3]Input Data'!#REF!</definedName>
    <definedName name="rate">'[3]Input Data'!#REF!</definedName>
    <definedName name="RATES" localSheetId="0">#REF!</definedName>
    <definedName name="RATES">#REF!</definedName>
    <definedName name="Revenue">'[4]4BINDERCAONEWFORMAT'!$BQ$10:$BR$121</definedName>
    <definedName name="s" localSheetId="0">#REF!</definedName>
    <definedName name="s">#REF!</definedName>
    <definedName name="SOC" localSheetId="0">#REF!</definedName>
    <definedName name="SOC">#REF!</definedName>
    <definedName name="TABLE" localSheetId="0">#REF!</definedName>
    <definedName name="TABLE">#REF!</definedName>
    <definedName name="tay">'[1]MHSA-TAY'!$1:$1048576</definedName>
    <definedName name="tt" localSheetId="0">#REF!</definedName>
    <definedName name="tt">#REF!</definedName>
    <definedName name="WSB1PG" localSheetId="0">#REF!</definedName>
    <definedName name="WSB1PG">#REF!</definedName>
    <definedName name="WSB2PGS" localSheetId="0">#REF!</definedName>
    <definedName name="WSB2PGS">#REF!</definedName>
    <definedName name="WSB3PGS" localSheetId="0">#REF!</definedName>
    <definedName name="WSB3PGS">#REF!</definedName>
    <definedName name="WSB4PGS" localSheetId="0">#REF!</definedName>
    <definedName name="WSB4PG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J53" i="2"/>
  <c r="J2" i="2"/>
  <c r="K2" i="2" l="1"/>
  <c r="K53" i="2"/>
  <c r="J54" i="2" s="1"/>
  <c r="F25" i="1"/>
  <c r="F24" i="1"/>
  <c r="F23" i="1"/>
  <c r="F22" i="1"/>
  <c r="F21" i="1"/>
  <c r="F20" i="1"/>
  <c r="F19" i="1"/>
  <c r="F18" i="1"/>
  <c r="F17" i="1"/>
  <c r="F16" i="1"/>
  <c r="F15" i="1"/>
  <c r="F14" i="1"/>
  <c r="G3" i="1"/>
  <c r="A2" i="2" l="1"/>
</calcChain>
</file>

<file path=xl/sharedStrings.xml><?xml version="1.0" encoding="utf-8"?>
<sst xmlns="http://schemas.openxmlformats.org/spreadsheetml/2006/main" count="73" uniqueCount="67">
  <si>
    <t>Funding</t>
  </si>
  <si>
    <t>Program</t>
  </si>
  <si>
    <t>Month</t>
  </si>
  <si>
    <t>Legal Entity Number:</t>
  </si>
  <si>
    <t>Legal Entity Name:</t>
  </si>
  <si>
    <t>Provider Number(s) (for services delivered and expenses):</t>
  </si>
  <si>
    <t>Billing Month (submit bill for one month only):</t>
  </si>
  <si>
    <t>January</t>
  </si>
  <si>
    <t>Fiscal Year:</t>
  </si>
  <si>
    <t>SUMMARY OF EXPENDITURES AND COSTS CLAIMED TO DATE</t>
  </si>
  <si>
    <t xml:space="preserve"> </t>
  </si>
  <si>
    <t>Amount Submitted</t>
  </si>
  <si>
    <t>Amount Paid</t>
  </si>
  <si>
    <t>Balance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</si>
  <si>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</si>
  <si>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</si>
  <si>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</si>
  <si>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</si>
  <si>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</si>
  <si>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</si>
  <si>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</si>
  <si>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</si>
  <si>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</si>
  <si>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</si>
  <si>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</si>
  <si>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SUMMARY OF EXPENDITURES AND COSTS CLAIMED IN INVOICE</t>
  </si>
  <si>
    <t>1.  Expenditures</t>
  </si>
  <si>
    <t xml:space="preserve">  </t>
  </si>
  <si>
    <t>1.1   A. Salaries and Employment Benefits</t>
  </si>
  <si>
    <t>(1.1)</t>
  </si>
  <si>
    <t>1.2   B. Services and Supplies</t>
  </si>
  <si>
    <t>(1.2)</t>
  </si>
  <si>
    <t>2. Total Expenditures (add lines 1.1 through 1.2)</t>
  </si>
  <si>
    <t>(2.0)</t>
  </si>
  <si>
    <t>Comments:</t>
  </si>
  <si>
    <t>AGENCY CERTIFICATION OF SERVICES AND COSTS CLAIMED</t>
  </si>
  <si>
    <t>Signature</t>
  </si>
  <si>
    <t>Phone No.</t>
  </si>
  <si>
    <t>Title</t>
  </si>
  <si>
    <t>Email</t>
  </si>
  <si>
    <t>DMH APPROVAL</t>
  </si>
  <si>
    <r>
      <t>Comments</t>
    </r>
    <r>
      <rPr>
        <sz val="10"/>
        <color rgb="FF00B0F0"/>
        <rFont val="Arial Narrow"/>
        <family val="2"/>
      </rPr>
      <t>:</t>
    </r>
  </si>
  <si>
    <t>Amount Approved:</t>
  </si>
  <si>
    <t>Amount Denied:</t>
  </si>
  <si>
    <t>Department of Mental Health Approval</t>
  </si>
  <si>
    <t xml:space="preserve">                         </t>
  </si>
  <si>
    <t>Approved by (Signature)</t>
  </si>
  <si>
    <t>Date</t>
  </si>
  <si>
    <t>Print Name</t>
  </si>
  <si>
    <t xml:space="preserve">      </t>
  </si>
  <si>
    <t>Line Item</t>
  </si>
  <si>
    <t>Items Description</t>
  </si>
  <si>
    <t>Total Expenditures</t>
  </si>
  <si>
    <t>Invoice Number</t>
  </si>
  <si>
    <t>Date of Invoice:</t>
  </si>
  <si>
    <t>TOTAL REIMBURSEMENT REQUESTED:</t>
  </si>
  <si>
    <t>STRTP</t>
  </si>
  <si>
    <t>SUB-TOTAL:</t>
  </si>
  <si>
    <t>Year</t>
  </si>
  <si>
    <t>Schedule 1.  STRTP STARTUP EXPENSE SUMMARY FORM</t>
  </si>
  <si>
    <t xml:space="preserve">FY Allocation for STRTP Startup: </t>
  </si>
  <si>
    <r>
      <t xml:space="preserve">I hereby certify that all information contained above are services and costs eligible under the terms and conditions for reimbursement under  the </t>
    </r>
    <r>
      <rPr>
        <b/>
        <sz val="10"/>
        <rFont val="Arial Narrow"/>
        <family val="2"/>
      </rPr>
      <t xml:space="preserve">DMH MHS CGF- STRTP Startup </t>
    </r>
    <r>
      <rPr>
        <b/>
        <sz val="10"/>
        <color indexed="8"/>
        <rFont val="Arial Narrow"/>
        <family val="2"/>
      </rPr>
      <t xml:space="preserve">indicated is true and correct to the best of my knowledge.  All supporting  documentation will be maintained in a separate file for the period specified under the provisions of </t>
    </r>
    <r>
      <rPr>
        <b/>
        <sz val="10"/>
        <rFont val="Arial Narrow"/>
        <family val="2"/>
      </rPr>
      <t>the Department of Mental Health Legal Entity Agreement, Paragraph 5 Financial Provisions and Exhibit A Financial Provisions. Supporting documents must be immediately produced for inspection at DMH site visits or upon request.</t>
    </r>
  </si>
  <si>
    <t>Schedule 2.  STRTP STARTUP MONTHLY INVOICE FORM</t>
  </si>
  <si>
    <t>SFC 75</t>
  </si>
  <si>
    <t>SFC 78</t>
  </si>
  <si>
    <t>County of Los Angeles Department of Mental Health
Mental Health Services Startup Fund Invoice Expense Claim Forms</t>
  </si>
  <si>
    <t>DMH MHS STARTUP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</si>
</sst>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0.00"/>
  </numFmts>
  <fonts count="16" x14ac:knownFonts="1">
    <font>
      <sz val="10"/>
      <name val="MS Sans Serif"/>
    </font>
    <font>
      <sz val="10"/>
      <name val="MS Sans Serif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i/>
      <sz val="10"/>
      <color rgb="FFFF0000"/>
      <name val="Arial Narrow"/>
      <family val="2"/>
    </font>
    <font>
      <b/>
      <sz val="10"/>
      <name val="Arial"/>
      <family val="2"/>
    </font>
    <font>
      <sz val="12"/>
      <name val="Arial Narrow"/>
      <family val="2"/>
    </font>
    <font>
      <sz val="10"/>
      <name val="MS Sans Serif"/>
      <family val="2"/>
    </font>
    <font>
      <i/>
      <u/>
      <sz val="10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color rgb="FF00B0F0"/>
      <name val="Arial Narrow"/>
      <family val="2"/>
    </font>
    <font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12" fillId="0" borderId="0"/>
  </cellStyleXfs>
  <cellXfs count="174">
    <xf numFmtId="0" fontId="0" fillId="0" borderId="0" xfId="0"/>
    <xf numFmtId="0" fontId="4" fillId="4" borderId="13" xfId="0" applyFont="1" applyFill="1" applyBorder="1" applyAlignment="1" applyProtection="1">
      <alignment horizontal="center"/>
      <protection locked="0"/>
    </xf>
    <xf numFmtId="43" fontId="4" fillId="0" borderId="24" xfId="1" applyFont="1" applyFill="1" applyBorder="1" applyAlignment="1" applyProtection="1">
      <protection locked="0"/>
    </xf>
    <xf numFmtId="44" fontId="4" fillId="0" borderId="13" xfId="2" applyFont="1" applyFill="1" applyBorder="1" applyAlignment="1" applyProtection="1">
      <alignment horizontal="center"/>
      <protection locked="0"/>
    </xf>
    <xf numFmtId="165" fontId="4" fillId="0" borderId="47" xfId="0" applyNumberFormat="1" applyFont="1" applyBorder="1" applyAlignment="1" applyProtection="1">
      <alignment horizontal="right"/>
      <protection locked="0"/>
    </xf>
    <xf numFmtId="7" fontId="12" fillId="0" borderId="56" xfId="2" quotePrefix="1" applyNumberFormat="1" applyFont="1" applyBorder="1" applyAlignment="1" applyProtection="1">
      <alignment horizontal="center"/>
      <protection locked="0"/>
    </xf>
    <xf numFmtId="7" fontId="12" fillId="0" borderId="56" xfId="2" applyNumberFormat="1" applyFont="1" applyBorder="1" applyAlignment="1" applyProtection="1">
      <alignment horizontal="center"/>
      <protection locked="0"/>
    </xf>
    <xf numFmtId="14" fontId="4" fillId="4" borderId="23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center"/>
      <protection locked="0"/>
    </xf>
    <xf numFmtId="0" fontId="15" fillId="4" borderId="8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164" fontId="6" fillId="0" borderId="23" xfId="0" applyNumberFormat="1" applyFont="1" applyBorder="1" applyAlignment="1" applyProtection="1">
      <alignment horizontal="center" vertical="center"/>
      <protection locked="0"/>
    </xf>
    <xf numFmtId="164" fontId="6" fillId="0" borderId="24" xfId="0" applyNumberFormat="1" applyFont="1" applyBorder="1" applyAlignment="1" applyProtection="1">
      <alignment horizontal="center" vertical="center"/>
      <protection locked="0"/>
    </xf>
    <xf numFmtId="164" fontId="4" fillId="0" borderId="23" xfId="0" applyNumberFormat="1" applyFont="1" applyBorder="1" applyAlignment="1" applyProtection="1">
      <alignment horizontal="center"/>
      <protection locked="0"/>
    </xf>
    <xf numFmtId="49" fontId="4" fillId="0" borderId="28" xfId="0" applyNumberFormat="1" applyFont="1" applyBorder="1" applyAlignment="1" applyProtection="1">
      <alignment horizontal="left"/>
      <protection locked="0"/>
    </xf>
    <xf numFmtId="164" fontId="4" fillId="0" borderId="20" xfId="0" applyNumberFormat="1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165" fontId="4" fillId="0" borderId="29" xfId="0" applyNumberFormat="1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horizontal="left"/>
      <protection locked="0"/>
    </xf>
    <xf numFmtId="165" fontId="4" fillId="0" borderId="17" xfId="0" applyNumberFormat="1" applyFont="1" applyBorder="1" applyAlignment="1" applyProtection="1">
      <alignment horizontal="left"/>
      <protection locked="0"/>
    </xf>
    <xf numFmtId="4" fontId="4" fillId="0" borderId="18" xfId="0" applyNumberFormat="1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44" fontId="4" fillId="0" borderId="0" xfId="2" applyFont="1" applyFill="1" applyBorder="1" applyAlignment="1" applyProtection="1">
      <alignment horizontal="left"/>
      <protection locked="0"/>
    </xf>
    <xf numFmtId="49" fontId="4" fillId="0" borderId="15" xfId="0" quotePrefix="1" applyNumberFormat="1" applyFont="1" applyBorder="1" applyAlignment="1" applyProtection="1">
      <alignment horizontal="left"/>
      <protection locked="0"/>
    </xf>
    <xf numFmtId="49" fontId="4" fillId="0" borderId="0" xfId="0" quotePrefix="1" applyNumberFormat="1" applyFont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4" fillId="0" borderId="15" xfId="0" quotePrefix="1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4" fillId="0" borderId="41" xfId="0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23" xfId="0" applyFont="1" applyBorder="1" applyAlignment="1" applyProtection="1">
      <alignment horizontal="right"/>
      <protection locked="0"/>
    </xf>
    <xf numFmtId="0" fontId="4" fillId="0" borderId="20" xfId="0" applyFont="1" applyBorder="1" applyAlignment="1" applyProtection="1">
      <alignment horizontal="right"/>
      <protection locked="0"/>
    </xf>
    <xf numFmtId="0" fontId="15" fillId="3" borderId="7" xfId="0" applyFont="1" applyFill="1" applyBorder="1" applyAlignment="1">
      <alignment horizontal="center"/>
    </xf>
    <xf numFmtId="44" fontId="4" fillId="0" borderId="13" xfId="2" applyFont="1" applyFill="1" applyBorder="1" applyAlignment="1" applyProtection="1">
      <alignment horizontal="center"/>
    </xf>
    <xf numFmtId="0" fontId="15" fillId="3" borderId="7" xfId="0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Protection="1">
      <protection locked="0"/>
    </xf>
    <xf numFmtId="0" fontId="8" fillId="7" borderId="56" xfId="5" applyFont="1" applyFill="1" applyBorder="1" applyAlignment="1" applyProtection="1">
      <alignment horizontal="center" vertical="center" wrapText="1"/>
      <protection locked="0"/>
    </xf>
    <xf numFmtId="0" fontId="8" fillId="7" borderId="27" xfId="5" applyFont="1" applyFill="1" applyBorder="1" applyAlignment="1" applyProtection="1">
      <alignment horizontal="center" vertical="center" wrapText="1"/>
      <protection locked="0"/>
    </xf>
    <xf numFmtId="0" fontId="12" fillId="0" borderId="55" xfId="5" quotePrefix="1" applyBorder="1" applyAlignment="1" applyProtection="1">
      <alignment horizontal="center"/>
      <protection locked="0"/>
    </xf>
    <xf numFmtId="0" fontId="12" fillId="0" borderId="55" xfId="5" applyBorder="1" applyAlignment="1" applyProtection="1">
      <alignment horizontal="center"/>
      <protection locked="0"/>
    </xf>
    <xf numFmtId="0" fontId="12" fillId="0" borderId="60" xfId="5" quotePrefix="1" applyBorder="1" applyAlignment="1" applyProtection="1">
      <alignment horizontal="center"/>
      <protection locked="0"/>
    </xf>
    <xf numFmtId="0" fontId="12" fillId="0" borderId="0" xfId="4" applyFont="1" applyProtection="1">
      <protection locked="0"/>
    </xf>
    <xf numFmtId="7" fontId="12" fillId="0" borderId="58" xfId="2" applyNumberFormat="1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8" fillId="6" borderId="35" xfId="0" applyFont="1" applyFill="1" applyBorder="1" applyAlignment="1" applyProtection="1">
      <alignment horizontal="center" vertical="center"/>
      <protection locked="0"/>
    </xf>
    <xf numFmtId="0" fontId="8" fillId="6" borderId="36" xfId="0" applyFont="1" applyFill="1" applyBorder="1" applyAlignment="1" applyProtection="1">
      <alignment horizontal="center" vertical="center"/>
      <protection locked="0"/>
    </xf>
    <xf numFmtId="0" fontId="8" fillId="6" borderId="37" xfId="0" applyFont="1" applyFill="1" applyBorder="1" applyAlignment="1" applyProtection="1">
      <alignment horizontal="center" vertical="center"/>
      <protection locked="0"/>
    </xf>
    <xf numFmtId="0" fontId="13" fillId="0" borderId="38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39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40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0" fontId="4" fillId="0" borderId="53" xfId="0" applyFont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alignment horizontal="center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left" vertical="top" wrapText="1"/>
      <protection locked="0"/>
    </xf>
    <xf numFmtId="0" fontId="6" fillId="0" borderId="46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49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0" fontId="4" fillId="0" borderId="34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8" fillId="6" borderId="35" xfId="0" applyFont="1" applyFill="1" applyBorder="1" applyAlignment="1" applyProtection="1">
      <alignment horizontal="center" vertical="center" wrapText="1"/>
      <protection locked="0"/>
    </xf>
    <xf numFmtId="0" fontId="8" fillId="6" borderId="36" xfId="0" applyFont="1" applyFill="1" applyBorder="1" applyAlignment="1" applyProtection="1">
      <alignment horizontal="center" vertical="center" wrapText="1"/>
      <protection locked="0"/>
    </xf>
    <xf numFmtId="0" fontId="8" fillId="6" borderId="37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3" fontId="4" fillId="0" borderId="25" xfId="1" applyFont="1" applyFill="1" applyBorder="1" applyAlignment="1" applyProtection="1">
      <protection locked="0"/>
    </xf>
    <xf numFmtId="43" fontId="4" fillId="0" borderId="23" xfId="1" applyFont="1" applyFill="1" applyBorder="1" applyAlignment="1" applyProtection="1">
      <protection locked="0"/>
    </xf>
    <xf numFmtId="165" fontId="4" fillId="0" borderId="25" xfId="0" applyNumberFormat="1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  <xf numFmtId="0" fontId="8" fillId="6" borderId="30" xfId="0" applyFont="1" applyFill="1" applyBorder="1" applyAlignment="1" applyProtection="1">
      <alignment horizontal="center" vertical="center"/>
      <protection locked="0"/>
    </xf>
    <xf numFmtId="0" fontId="8" fillId="6" borderId="31" xfId="0" applyFont="1" applyFill="1" applyBorder="1" applyAlignment="1" applyProtection="1">
      <alignment horizontal="center" vertical="center"/>
      <protection locked="0"/>
    </xf>
    <xf numFmtId="0" fontId="8" fillId="6" borderId="32" xfId="0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0" fontId="4" fillId="0" borderId="13" xfId="0" quotePrefix="1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left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right" vertical="center"/>
      <protection locked="0"/>
    </xf>
    <xf numFmtId="49" fontId="8" fillId="0" borderId="13" xfId="0" applyNumberFormat="1" applyFont="1" applyBorder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3" fontId="9" fillId="4" borderId="19" xfId="1" applyFont="1" applyFill="1" applyBorder="1" applyAlignment="1" applyProtection="1">
      <alignment horizontal="center"/>
      <protection locked="0"/>
    </xf>
    <xf numFmtId="43" fontId="9" fillId="4" borderId="20" xfId="1" applyFont="1" applyFill="1" applyBorder="1" applyAlignment="1" applyProtection="1">
      <alignment horizontal="center"/>
      <protection locked="0"/>
    </xf>
    <xf numFmtId="43" fontId="9" fillId="4" borderId="21" xfId="1" applyFont="1" applyFill="1" applyBorder="1" applyAlignment="1" applyProtection="1">
      <alignment horizontal="center"/>
      <protection locked="0"/>
    </xf>
    <xf numFmtId="164" fontId="6" fillId="0" borderId="22" xfId="0" applyNumberFormat="1" applyFont="1" applyBorder="1" applyAlignment="1" applyProtection="1">
      <alignment horizontal="center" vertical="center"/>
      <protection locked="0"/>
    </xf>
    <xf numFmtId="164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61" xfId="5" applyFont="1" applyBorder="1" applyAlignment="1" applyProtection="1">
      <alignment horizontal="right" vertical="center"/>
      <protection locked="0"/>
    </xf>
    <xf numFmtId="0" fontId="8" fillId="0" borderId="62" xfId="5" applyFont="1" applyBorder="1" applyAlignment="1" applyProtection="1">
      <alignment horizontal="right" vertical="center"/>
      <protection locked="0"/>
    </xf>
    <xf numFmtId="0" fontId="8" fillId="0" borderId="57" xfId="5" applyFont="1" applyBorder="1" applyAlignment="1" applyProtection="1">
      <alignment horizontal="right" vertical="center"/>
      <protection locked="0"/>
    </xf>
    <xf numFmtId="7" fontId="12" fillId="0" borderId="64" xfId="2" applyNumberFormat="1" applyFont="1" applyBorder="1" applyAlignment="1" applyProtection="1">
      <alignment horizontal="center" vertical="center"/>
    </xf>
    <xf numFmtId="7" fontId="12" fillId="0" borderId="3" xfId="2" applyNumberFormat="1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/>
      <protection locked="0"/>
    </xf>
    <xf numFmtId="0" fontId="12" fillId="0" borderId="39" xfId="0" applyFont="1" applyBorder="1" applyAlignment="1" applyProtection="1">
      <alignment horizontal="center"/>
      <protection locked="0"/>
    </xf>
    <xf numFmtId="0" fontId="12" fillId="0" borderId="46" xfId="0" applyFont="1" applyBorder="1" applyAlignment="1" applyProtection="1">
      <alignment horizontal="center"/>
      <protection locked="0"/>
    </xf>
    <xf numFmtId="0" fontId="2" fillId="2" borderId="30" xfId="4" applyFont="1" applyFill="1" applyBorder="1" applyAlignment="1" applyProtection="1">
      <alignment horizontal="center" vertical="center" wrapText="1"/>
      <protection locked="0"/>
    </xf>
    <xf numFmtId="0" fontId="3" fillId="2" borderId="31" xfId="4" applyFont="1" applyFill="1" applyBorder="1" applyAlignment="1" applyProtection="1">
      <alignment horizontal="center" vertical="center" wrapText="1"/>
      <protection locked="0"/>
    </xf>
    <xf numFmtId="0" fontId="3" fillId="2" borderId="32" xfId="4" applyFont="1" applyFill="1" applyBorder="1" applyAlignment="1" applyProtection="1">
      <alignment horizontal="center" vertical="center" wrapText="1"/>
      <protection locked="0"/>
    </xf>
    <xf numFmtId="0" fontId="8" fillId="7" borderId="25" xfId="5" applyFont="1" applyFill="1" applyBorder="1" applyAlignment="1" applyProtection="1">
      <alignment horizontal="center" vertical="center" wrapText="1"/>
      <protection locked="0"/>
    </xf>
    <xf numFmtId="0" fontId="8" fillId="7" borderId="27" xfId="5" applyFont="1" applyFill="1" applyBorder="1" applyAlignment="1" applyProtection="1">
      <alignment horizontal="center" vertical="center" wrapText="1"/>
      <protection locked="0"/>
    </xf>
    <xf numFmtId="0" fontId="8" fillId="7" borderId="60" xfId="5" applyFont="1" applyFill="1" applyBorder="1" applyAlignment="1" applyProtection="1">
      <alignment horizontal="center" vertical="center" wrapText="1"/>
      <protection locked="0"/>
    </xf>
    <xf numFmtId="0" fontId="8" fillId="7" borderId="63" xfId="5" applyFont="1" applyFill="1" applyBorder="1" applyAlignment="1" applyProtection="1">
      <alignment horizontal="center" vertical="center" wrapText="1"/>
      <protection locked="0"/>
    </xf>
    <xf numFmtId="0" fontId="8" fillId="7" borderId="59" xfId="5" applyFont="1" applyFill="1" applyBorder="1" applyAlignment="1" applyProtection="1">
      <alignment horizontal="center" vertical="center" wrapText="1"/>
      <protection locked="0"/>
    </xf>
    <xf numFmtId="0" fontId="8" fillId="7" borderId="39" xfId="5" applyFont="1" applyFill="1" applyBorder="1" applyAlignment="1" applyProtection="1">
      <alignment horizontal="center" vertical="center" wrapText="1"/>
      <protection locked="0"/>
    </xf>
    <xf numFmtId="0" fontId="8" fillId="7" borderId="46" xfId="5" applyFont="1" applyFill="1" applyBorder="1" applyAlignment="1" applyProtection="1">
      <alignment horizontal="center" vertical="center" wrapText="1"/>
      <protection locked="0"/>
    </xf>
    <xf numFmtId="0" fontId="8" fillId="7" borderId="26" xfId="5" applyFont="1" applyFill="1" applyBorder="1" applyAlignment="1" applyProtection="1">
      <alignment horizontal="center" vertical="center" wrapText="1"/>
      <protection locked="0"/>
    </xf>
    <xf numFmtId="0" fontId="8" fillId="7" borderId="13" xfId="5" applyFont="1" applyFill="1" applyBorder="1" applyAlignment="1" applyProtection="1">
      <alignment horizontal="center" vertical="center" wrapText="1"/>
      <protection locked="0"/>
    </xf>
    <xf numFmtId="0" fontId="8" fillId="7" borderId="49" xfId="5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14" fontId="9" fillId="3" borderId="3" xfId="0" applyNumberFormat="1" applyFont="1" applyFill="1" applyBorder="1" applyAlignment="1" applyProtection="1">
      <alignment vertical="center"/>
    </xf>
  </cellXfs>
  <cellStyles count="6">
    <cellStyle name="Comma" xfId="1" builtinId="3"/>
    <cellStyle name="Currency 11" xfId="2" xr:uid="{00000000-0005-0000-0000-000001000000}"/>
    <cellStyle name="Currency 2 2" xfId="3" xr:uid="{00000000-0005-0000-0000-000002000000}"/>
    <cellStyle name="Normal" xfId="0" builtinId="0"/>
    <cellStyle name="Normal 2" xfId="5" xr:uid="{00000000-0005-0000-0000-000004000000}"/>
    <cellStyle name="Normal 9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25400</xdr:rowOff>
    </xdr:from>
    <xdr:to>
      <xdr:col>7</xdr:col>
      <xdr:colOff>800100</xdr:colOff>
      <xdr:row>0</xdr:row>
      <xdr:rowOff>539750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B08A73-ACE9-32D2-D3AD-4BED0108EEF7}"/>
            </a:ext>
          </a:extLst>
        </xdr:cNvPr>
        <xdr:cNvSpPr txBox="1"/>
      </xdr:nvSpPr>
      <xdr:spPr>
        <a:xfrm>
          <a:off x="9245600" y="25400"/>
          <a:ext cx="119380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Attachment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B</a:t>
          </a:r>
        </a:p>
        <a:p>
          <a:pPr algn="r"/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Page 1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944563</xdr:colOff>
      <xdr:row>0</xdr:row>
      <xdr:rowOff>55563</xdr:rowOff>
    </xdr:from>
    <xdr:to>
      <xdr:col>10</xdr:col>
      <xdr:colOff>1039812</xdr:colOff>
      <xdr:row>0</xdr:row>
      <xdr:rowOff>531813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8716DE0-A1C9-9A97-0043-C81DB532E8E3}"/>
            </a:ext>
          </a:extLst>
        </xdr:cNvPr>
        <xdr:cNvSpPr txBox="1"/>
      </xdr:nvSpPr>
      <xdr:spPr>
        <a:xfrm>
          <a:off x="7294563" y="55563"/>
          <a:ext cx="1198562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Attachment B</a:t>
          </a:r>
        </a:p>
        <a:p>
          <a:pPr algn="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Page 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dmhhqfile\home$\Users\ylin\AppData\Local\Microsoft\Windows\Temporary%20Internet%20Files\Content.Outlook\06TVQBL6\budget%200809%20fin%20summaries%20excercise\09-10\Copy%20of%20FY%202009-10%20BUDGET%20REQUEST%20Supercession%20and%20Renewal(RR)%20(032309).xls?AFE2192E" TargetMode="External"/><Relationship Id="rId1" Type="http://schemas.openxmlformats.org/officeDocument/2006/relationships/externalLinkPath" Target="file:///\\AFE2192E\Copy%20of%20FY%202009-10%20BUDGET%20REQUEST%20Supercession%20and%20Renewal(RR)%20(03230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LAC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HHQFILE\DATA$\WINDOWS\TEMP\LAC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hhqfile\home$\Users\ylin\AppData\Local\Microsoft\Windows\Temporary%20Internet%20Files\Content.Outlook\06TVQBL6\DMHOFS\Budget\00dmhbrd\Contract\07-08\Final%20Changes%20(Renewals%20and%20Supercession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BINDERCAONEWFORMAT"/>
      <sheetName val="Sheet1"/>
      <sheetName val="403PERM"/>
      <sheetName val="PERMANENT (2)"/>
      <sheetName val="NEW-WALKTHRU"/>
      <sheetName val="REVCAOPRO03-04-new"/>
      <sheetName val="REVCAOPRO03-04-new (2)"/>
      <sheetName val="Perm403"/>
      <sheetName val="Walkthru"/>
      <sheetName val="Detail-SA 01- 29- 09"/>
      <sheetName val="Perm403 "/>
      <sheetName val="Walkthru "/>
      <sheetName val="MHSA-SUMMARY"/>
      <sheetName val="Fin Sum 09-10"/>
      <sheetName val="Detail-ALPHA"/>
      <sheetName val="MHSA-CHILDREN"/>
      <sheetName val="MHSA-TAY"/>
      <sheetName val="MHSA-ADULT"/>
      <sheetName val="MHSA-OLDER ADULT"/>
      <sheetName val="MHSA-CROSS CUTTING"/>
      <sheetName val="PEI Plan"/>
      <sheetName val="IT Plan"/>
      <sheetName val="Data"/>
      <sheetName val="WORKINGPAPER"/>
      <sheetName val="BACKUPFORNEWFORMAT"/>
      <sheetName val="COMPARISONNEWFOR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C1" t="str">
            <v>COUNTY OF LOS ANGELES</v>
          </cell>
          <cell r="L1" t="str">
            <v>`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</row>
        <row r="3">
          <cell r="C3" t="str">
            <v>DEPARTMENT OF MENTAL HEALTH</v>
          </cell>
          <cell r="BP3" t="str">
            <v>Hide</v>
          </cell>
          <cell r="BQ3" t="str">
            <v>Hide</v>
          </cell>
          <cell r="BR3" t="str">
            <v>Hide</v>
          </cell>
          <cell r="BS3" t="str">
            <v>Hide</v>
          </cell>
          <cell r="BT3" t="str">
            <v>Hide</v>
          </cell>
          <cell r="BU3" t="str">
            <v>Hide</v>
          </cell>
          <cell r="BV3" t="str">
            <v>Hide</v>
          </cell>
          <cell r="BW3" t="str">
            <v>Hide</v>
          </cell>
          <cell r="BX3" t="str">
            <v>Hide</v>
          </cell>
          <cell r="BY3" t="str">
            <v>Hide</v>
          </cell>
          <cell r="BZ3" t="str">
            <v>Hide</v>
          </cell>
          <cell r="CA3" t="str">
            <v>Hide</v>
          </cell>
          <cell r="CB3" t="str">
            <v>Hide</v>
          </cell>
          <cell r="CC3" t="str">
            <v>Hide</v>
          </cell>
          <cell r="CD3" t="str">
            <v>Hide</v>
          </cell>
          <cell r="CE3" t="str">
            <v>Hide</v>
          </cell>
          <cell r="CF3" t="str">
            <v>Hide</v>
          </cell>
          <cell r="CG3" t="str">
            <v>Hide</v>
          </cell>
          <cell r="CH3" t="str">
            <v>Hide</v>
          </cell>
          <cell r="CQ3" t="str">
            <v>Hide</v>
          </cell>
        </row>
        <row r="4">
          <cell r="C4" t="str">
            <v>BUDGET &amp; FINANCIAL REPORTING DIVISION</v>
          </cell>
        </row>
        <row r="5">
          <cell r="C5" t="str">
            <v xml:space="preserve">FISCAL YEAR 2009/2010 BUDGET REQUEST -  SUPERCESSION &amp; RENEWAL </v>
          </cell>
          <cell r="M5" t="str">
            <v xml:space="preserve">B Y      F U N D I N G     S O U R C E </v>
          </cell>
        </row>
        <row r="6">
          <cell r="N6" t="str">
            <v>1A</v>
          </cell>
          <cell r="O6" t="str">
            <v>1B</v>
          </cell>
          <cell r="P6" t="str">
            <v>1C</v>
          </cell>
          <cell r="Q6">
            <v>1</v>
          </cell>
          <cell r="R6">
            <v>1</v>
          </cell>
          <cell r="S6">
            <v>2</v>
          </cell>
          <cell r="T6">
            <v>3</v>
          </cell>
          <cell r="U6">
            <v>4</v>
          </cell>
          <cell r="V6">
            <v>5</v>
          </cell>
          <cell r="W6">
            <v>6</v>
          </cell>
          <cell r="X6">
            <v>7</v>
          </cell>
          <cell r="Y6">
            <v>8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D6">
            <v>13</v>
          </cell>
          <cell r="AE6">
            <v>14</v>
          </cell>
          <cell r="AF6">
            <v>15</v>
          </cell>
          <cell r="AG6">
            <v>16</v>
          </cell>
          <cell r="AH6">
            <v>17</v>
          </cell>
          <cell r="AI6">
            <v>18</v>
          </cell>
          <cell r="AJ6">
            <v>19</v>
          </cell>
          <cell r="AK6">
            <v>20</v>
          </cell>
          <cell r="AL6">
            <v>21</v>
          </cell>
          <cell r="AM6">
            <v>22</v>
          </cell>
          <cell r="AN6">
            <v>23</v>
          </cell>
          <cell r="AO6">
            <v>24</v>
          </cell>
          <cell r="AP6">
            <v>25</v>
          </cell>
          <cell r="AQ6">
            <v>26</v>
          </cell>
          <cell r="AR6">
            <v>27</v>
          </cell>
          <cell r="AS6">
            <v>28</v>
          </cell>
          <cell r="AT6">
            <v>29</v>
          </cell>
          <cell r="AU6">
            <v>30</v>
          </cell>
          <cell r="AV6">
            <v>31</v>
          </cell>
          <cell r="AW6">
            <v>32</v>
          </cell>
          <cell r="AX6">
            <v>33</v>
          </cell>
          <cell r="AY6">
            <v>34</v>
          </cell>
          <cell r="AZ6">
            <v>35</v>
          </cell>
          <cell r="BA6">
            <v>36</v>
          </cell>
          <cell r="BB6">
            <v>37</v>
          </cell>
          <cell r="BC6">
            <v>38</v>
          </cell>
          <cell r="BD6">
            <v>39</v>
          </cell>
          <cell r="BE6">
            <v>40</v>
          </cell>
          <cell r="BF6">
            <v>40</v>
          </cell>
          <cell r="BG6">
            <v>41</v>
          </cell>
          <cell r="BH6">
            <v>42</v>
          </cell>
          <cell r="BI6">
            <v>43</v>
          </cell>
          <cell r="BJ6">
            <v>44</v>
          </cell>
          <cell r="BK6">
            <v>45</v>
          </cell>
          <cell r="BL6">
            <v>46</v>
          </cell>
          <cell r="BM6">
            <v>47</v>
          </cell>
          <cell r="BN6">
            <v>48</v>
          </cell>
          <cell r="BO6">
            <v>49</v>
          </cell>
          <cell r="CI6">
            <v>50</v>
          </cell>
          <cell r="CJ6">
            <v>51</v>
          </cell>
          <cell r="CK6">
            <v>52</v>
          </cell>
          <cell r="CL6">
            <v>53</v>
          </cell>
          <cell r="CM6">
            <v>54</v>
          </cell>
          <cell r="CN6">
            <v>55</v>
          </cell>
          <cell r="CO6">
            <v>56</v>
          </cell>
          <cell r="CP6">
            <v>57</v>
          </cell>
          <cell r="CQ6">
            <v>59</v>
          </cell>
          <cell r="CR6">
            <v>59</v>
          </cell>
        </row>
        <row r="7">
          <cell r="A7" t="str">
            <v>UNIT</v>
          </cell>
          <cell r="B7" t="str">
            <v xml:space="preserve">DEPUTY </v>
          </cell>
          <cell r="C7" t="str">
            <v>SERVICE</v>
          </cell>
          <cell r="D7" t="str">
            <v>UNIT</v>
          </cell>
          <cell r="E7" t="str">
            <v>SUPV.</v>
          </cell>
          <cell r="G7" t="str">
            <v>Fin</v>
          </cell>
          <cell r="H7" t="str">
            <v>Prov.</v>
          </cell>
          <cell r="I7" t="str">
            <v>Provider</v>
          </cell>
          <cell r="J7" t="str">
            <v>Supv.</v>
          </cell>
          <cell r="K7" t="str">
            <v>Supv.</v>
          </cell>
          <cell r="L7" t="str">
            <v>Program</v>
          </cell>
          <cell r="M7" t="str">
            <v>Contract</v>
          </cell>
          <cell r="N7" t="str">
            <v>FEE FOR</v>
          </cell>
          <cell r="O7" t="str">
            <v>REGULAR</v>
          </cell>
          <cell r="T7" t="str">
            <v>Transitional</v>
          </cell>
          <cell r="U7" t="str">
            <v>IMD</v>
          </cell>
          <cell r="V7" t="str">
            <v>OTHER</v>
          </cell>
          <cell r="W7" t="str">
            <v>DCFS</v>
          </cell>
          <cell r="X7" t="str">
            <v>DCFS</v>
          </cell>
          <cell r="Y7" t="str">
            <v>DCFS</v>
          </cell>
          <cell r="Z7" t="str">
            <v xml:space="preserve">DCFS </v>
          </cell>
          <cell r="AA7" t="str">
            <v>DCFS</v>
          </cell>
          <cell r="AB7" t="str">
            <v>DPSS</v>
          </cell>
          <cell r="AC7" t="str">
            <v>DPSS</v>
          </cell>
          <cell r="AD7" t="str">
            <v>DPSS</v>
          </cell>
          <cell r="AE7" t="str">
            <v>DPSS</v>
          </cell>
          <cell r="AF7" t="str">
            <v>DHS</v>
          </cell>
          <cell r="AG7" t="str">
            <v>DHS</v>
          </cell>
          <cell r="AH7" t="str">
            <v>DCFS</v>
          </cell>
          <cell r="AI7" t="str">
            <v>PROBATION</v>
          </cell>
          <cell r="AJ7" t="str">
            <v>DHS/ADPA</v>
          </cell>
          <cell r="AN7" t="str">
            <v>SHERIFF</v>
          </cell>
          <cell r="AO7" t="str">
            <v>PATH</v>
          </cell>
          <cell r="AP7" t="str">
            <v>AB2994</v>
          </cell>
          <cell r="AQ7" t="str">
            <v>AB2034</v>
          </cell>
          <cell r="AR7" t="str">
            <v>SAMHSA</v>
          </cell>
          <cell r="AS7" t="str">
            <v>SAMHSA</v>
          </cell>
          <cell r="AT7" t="str">
            <v xml:space="preserve">SAMHSA </v>
          </cell>
          <cell r="AU7" t="str">
            <v>STATE</v>
          </cell>
          <cell r="AY7" t="str">
            <v>GROSS</v>
          </cell>
          <cell r="AZ7" t="str">
            <v>GROSS DCFS</v>
          </cell>
          <cell r="BA7" t="str">
            <v xml:space="preserve">GROSS </v>
          </cell>
          <cell r="BB7" t="str">
            <v>GROSS</v>
          </cell>
          <cell r="BC7" t="str">
            <v>GROSS</v>
          </cell>
          <cell r="BD7" t="str">
            <v>GROSS</v>
          </cell>
          <cell r="BF7" t="str">
            <v>GROSS</v>
          </cell>
          <cell r="BG7" t="str">
            <v>GROSS</v>
          </cell>
          <cell r="BH7" t="str">
            <v>CO-OCCURING</v>
          </cell>
          <cell r="BI7" t="str">
            <v>GROSS</v>
          </cell>
          <cell r="BJ7" t="str">
            <v>EPSDT &amp;</v>
          </cell>
          <cell r="BK7" t="str">
            <v>GROSS</v>
          </cell>
          <cell r="BL7" t="str">
            <v>GROSS</v>
          </cell>
          <cell r="BM7" t="str">
            <v>GROSS</v>
          </cell>
          <cell r="BN7" t="str">
            <v>GROSS</v>
          </cell>
          <cell r="BO7" t="str">
            <v>GROSS</v>
          </cell>
          <cell r="BP7" t="str">
            <v xml:space="preserve">MHSA-CSS </v>
          </cell>
          <cell r="BX7" t="str">
            <v>TOTAL</v>
          </cell>
          <cell r="CC7" t="str">
            <v>TOTAL</v>
          </cell>
          <cell r="CF7" t="str">
            <v>IT PLAN</v>
          </cell>
          <cell r="CQ7" t="str">
            <v>TOTAL</v>
          </cell>
          <cell r="CR7" t="str">
            <v>BUDGET</v>
          </cell>
        </row>
        <row r="8">
          <cell r="A8" t="str">
            <v>CODE</v>
          </cell>
          <cell r="B8" t="str">
            <v>DIRECTOR</v>
          </cell>
          <cell r="C8" t="str">
            <v>AREA</v>
          </cell>
          <cell r="D8" t="str">
            <v>CODE</v>
          </cell>
          <cell r="E8" t="str">
            <v>DISTRICT</v>
          </cell>
          <cell r="F8" t="str">
            <v>ORGANIZATION NAME</v>
          </cell>
          <cell r="G8" t="str">
            <v>Exh</v>
          </cell>
          <cell r="H8" t="str">
            <v>No.</v>
          </cell>
          <cell r="I8" t="str">
            <v>Name</v>
          </cell>
          <cell r="J8" t="str">
            <v>Dist.</v>
          </cell>
          <cell r="K8" t="str">
            <v>Area</v>
          </cell>
          <cell r="L8" t="str">
            <v>Name</v>
          </cell>
          <cell r="M8" t="str">
            <v>No.</v>
          </cell>
          <cell r="N8" t="str">
            <v>SERVICE</v>
          </cell>
          <cell r="O8" t="str">
            <v>CGF</v>
          </cell>
          <cell r="P8" t="str">
            <v>CGF</v>
          </cell>
          <cell r="Q8" t="str">
            <v>SB90</v>
          </cell>
          <cell r="R8" t="str">
            <v>AB 3632</v>
          </cell>
          <cell r="T8" t="str">
            <v>Residential</v>
          </cell>
          <cell r="U8" t="str">
            <v>BEDS &amp; COLA</v>
          </cell>
          <cell r="V8" t="str">
            <v>CGF</v>
          </cell>
          <cell r="W8" t="str">
            <v xml:space="preserve">Family </v>
          </cell>
          <cell r="X8" t="str">
            <v>AB3632</v>
          </cell>
          <cell r="Y8" t="str">
            <v>STAR</v>
          </cell>
          <cell r="Z8" t="str">
            <v>Multi-Disciplinary</v>
          </cell>
          <cell r="AA8" t="str">
            <v>Multi-Disciplinary</v>
          </cell>
          <cell r="AB8" t="str">
            <v>CALWORKS</v>
          </cell>
          <cell r="AC8" t="str">
            <v>CALWORKS</v>
          </cell>
          <cell r="AD8" t="str">
            <v>CalWORKS</v>
          </cell>
          <cell r="AE8" t="str">
            <v>GROW</v>
          </cell>
          <cell r="AF8" t="str">
            <v>LAMP</v>
          </cell>
          <cell r="AG8" t="str">
            <v xml:space="preserve">Social </v>
          </cell>
          <cell r="AH8" t="str">
            <v>Hillview</v>
          </cell>
          <cell r="AI8" t="str">
            <v>Schiff</v>
          </cell>
          <cell r="AJ8" t="str">
            <v xml:space="preserve">Dual </v>
          </cell>
          <cell r="AL8" t="str">
            <v>DCFS</v>
          </cell>
          <cell r="AM8" t="str">
            <v>OAPP</v>
          </cell>
          <cell r="AN8" t="str">
            <v>DEPT.</v>
          </cell>
          <cell r="AO8" t="str">
            <v>MCKINNEY</v>
          </cell>
          <cell r="AQ8" t="str">
            <v>OTHER</v>
          </cell>
          <cell r="AR8" t="str">
            <v>AB3015</v>
          </cell>
          <cell r="AS8" t="str">
            <v>CHILD</v>
          </cell>
          <cell r="AT8" t="str">
            <v>TARGET</v>
          </cell>
          <cell r="AU8" t="str">
            <v>HIV</v>
          </cell>
          <cell r="AV8" t="str">
            <v>MHSA</v>
          </cell>
          <cell r="AY8" t="str">
            <v>MAA</v>
          </cell>
          <cell r="AZ8" t="str">
            <v>STOP 70% &amp;</v>
          </cell>
          <cell r="BA8" t="str">
            <v>HEALTHY</v>
          </cell>
          <cell r="BB8" t="str">
            <v>NON-EPSDT</v>
          </cell>
          <cell r="BC8" t="str">
            <v>NON-EPSDT</v>
          </cell>
          <cell r="BD8" t="str">
            <v>NON-EPSDT</v>
          </cell>
          <cell r="BE8" t="str">
            <v>EPSDT</v>
          </cell>
          <cell r="BF8" t="str">
            <v>EPSDT</v>
          </cell>
          <cell r="BG8" t="str">
            <v>EPSDT</v>
          </cell>
          <cell r="BH8" t="str">
            <v>DISORDERS</v>
          </cell>
          <cell r="BI8" t="str">
            <v>NON EPSDT</v>
          </cell>
          <cell r="BJ8" t="str">
            <v>NON-EPSDT</v>
          </cell>
          <cell r="BK8" t="str">
            <v>EPSDT FOR</v>
          </cell>
          <cell r="BL8" t="str">
            <v>EPSDT FOR</v>
          </cell>
          <cell r="BM8" t="str">
            <v xml:space="preserve">EPSDT </v>
          </cell>
          <cell r="BN8" t="str">
            <v>EPSDT</v>
          </cell>
          <cell r="BO8" t="str">
            <v>ESPDT</v>
          </cell>
          <cell r="BP8" t="str">
            <v>ON-GOING</v>
          </cell>
          <cell r="BW8" t="str">
            <v>AB2034</v>
          </cell>
          <cell r="BX8" t="str">
            <v>MHSA-CSS</v>
          </cell>
          <cell r="BY8" t="str">
            <v>PEI PLAN</v>
          </cell>
          <cell r="CC8" t="str">
            <v>MHSA-CSS</v>
          </cell>
          <cell r="CH8" t="str">
            <v>Total</v>
          </cell>
          <cell r="CL8" t="str">
            <v xml:space="preserve">      MHSA</v>
          </cell>
          <cell r="CQ8" t="str">
            <v>AMOUNT</v>
          </cell>
          <cell r="CR8" t="str">
            <v>AMOUNT</v>
          </cell>
        </row>
        <row r="9">
          <cell r="G9" t="str">
            <v xml:space="preserve">No. </v>
          </cell>
          <cell r="P9" t="str">
            <v>SHARE OF</v>
          </cell>
          <cell r="Q9" t="str">
            <v>BASELINE</v>
          </cell>
          <cell r="R9" t="str">
            <v xml:space="preserve">State </v>
          </cell>
          <cell r="S9" t="str">
            <v>PES</v>
          </cell>
          <cell r="T9" t="str">
            <v>Program</v>
          </cell>
          <cell r="U9" t="str">
            <v>NCC</v>
          </cell>
          <cell r="W9" t="str">
            <v>Preservation</v>
          </cell>
          <cell r="X9" t="str">
            <v>Family</v>
          </cell>
          <cell r="Y9" t="str">
            <v>VIEW</v>
          </cell>
          <cell r="Z9" t="str">
            <v>Assess Team</v>
          </cell>
          <cell r="AA9" t="str">
            <v>Assess Team</v>
          </cell>
          <cell r="AB9" t="str">
            <v>MH</v>
          </cell>
          <cell r="AC9" t="str">
            <v>HOMELESS</v>
          </cell>
          <cell r="AD9" t="str">
            <v>Demonstration</v>
          </cell>
          <cell r="AG9" t="str">
            <v>Model</v>
          </cell>
          <cell r="AH9" t="str">
            <v>Transitional</v>
          </cell>
          <cell r="AI9" t="str">
            <v>Cardenas</v>
          </cell>
          <cell r="AJ9" t="str">
            <v>Diagnosis</v>
          </cell>
          <cell r="AK9" t="str">
            <v>DCFS</v>
          </cell>
          <cell r="AL9" t="str">
            <v>MEDICAL</v>
          </cell>
          <cell r="AN9" t="str">
            <v>DSO</v>
          </cell>
          <cell r="AQ9" t="str">
            <v>SERVICES</v>
          </cell>
          <cell r="AS9" t="str">
            <v>MH</v>
          </cell>
          <cell r="AT9" t="str">
            <v>CAPACITY</v>
          </cell>
          <cell r="AU9" t="str">
            <v>AIDS***</v>
          </cell>
          <cell r="AV9" t="str">
            <v>PLAN -PLAN</v>
          </cell>
          <cell r="AW9" t="str">
            <v>IDEA</v>
          </cell>
          <cell r="AX9" t="str">
            <v>SB90</v>
          </cell>
          <cell r="AY9" t="str">
            <v>MEDI-CAL</v>
          </cell>
          <cell r="AZ9" t="str">
            <v>DMH-CGF 30%</v>
          </cell>
          <cell r="BA9" t="str">
            <v>FAMILY</v>
          </cell>
          <cell r="BB9" t="str">
            <v>MEDI-CAL</v>
          </cell>
          <cell r="BC9" t="str">
            <v>MEDI-CAL</v>
          </cell>
          <cell r="BD9" t="str">
            <v>MEDI-CAL</v>
          </cell>
          <cell r="BE9" t="str">
            <v>MIOCR (PROB)</v>
          </cell>
          <cell r="BF9" t="str">
            <v>FFT</v>
          </cell>
          <cell r="BG9" t="str">
            <v>MEDI-CAL</v>
          </cell>
          <cell r="BH9" t="str">
            <v>PROBATION</v>
          </cell>
          <cell r="BI9" t="str">
            <v>MEDI-CAL</v>
          </cell>
          <cell r="BJ9" t="str">
            <v>TRI-CITY</v>
          </cell>
          <cell r="BK9" t="str">
            <v>FFS STATE</v>
          </cell>
          <cell r="BL9" t="str">
            <v>SPECIALIZED</v>
          </cell>
          <cell r="BM9" t="str">
            <v>KATIE A.</v>
          </cell>
          <cell r="BN9" t="str">
            <v>WRAPAROUND 3</v>
          </cell>
          <cell r="BO9" t="str">
            <v>MEDI-CAL</v>
          </cell>
          <cell r="BP9" t="str">
            <v>GROSS</v>
          </cell>
          <cell r="BQ9" t="str">
            <v>GROSS</v>
          </cell>
          <cell r="BR9" t="str">
            <v>GROSS</v>
          </cell>
          <cell r="BU9" t="str">
            <v>BACKFILLED FOR</v>
          </cell>
          <cell r="BV9" t="str">
            <v>BACKFILLED M/C</v>
          </cell>
          <cell r="BW9" t="str">
            <v xml:space="preserve">OTHER </v>
          </cell>
          <cell r="BX9" t="str">
            <v>ON-GOING</v>
          </cell>
          <cell r="BY9" t="str">
            <v>GROSS</v>
          </cell>
          <cell r="BZ9" t="str">
            <v>GROSS</v>
          </cell>
          <cell r="CC9" t="str">
            <v>PEI Plan</v>
          </cell>
          <cell r="CD9" t="str">
            <v>GROSS</v>
          </cell>
          <cell r="CE9" t="str">
            <v>GROSS</v>
          </cell>
          <cell r="CH9" t="str">
            <v>IT PLAN</v>
          </cell>
          <cell r="CK9" t="str">
            <v>HEALTHY</v>
          </cell>
          <cell r="CQ9" t="str">
            <v>MHSA</v>
          </cell>
        </row>
        <row r="10">
          <cell r="F10">
            <v>858673900</v>
          </cell>
          <cell r="P10" t="str">
            <v>COST</v>
          </cell>
          <cell r="Q10" t="str">
            <v>CGF FUNDED</v>
          </cell>
          <cell r="R10" t="str">
            <v>Allocation</v>
          </cell>
          <cell r="S10" t="str">
            <v>NCC</v>
          </cell>
          <cell r="T10" t="str">
            <v>Indigent-NCC</v>
          </cell>
          <cell r="X10" t="str">
            <v>Preserv</v>
          </cell>
          <cell r="Z10" t="str">
            <v>(MAT)</v>
          </cell>
          <cell r="AA10" t="str">
            <v>(MAT) CW Katie A</v>
          </cell>
          <cell r="AB10" t="str">
            <v>SERVICES</v>
          </cell>
          <cell r="AD10" t="str">
            <v>Project</v>
          </cell>
          <cell r="AH10" t="str">
            <v>Indep Living</v>
          </cell>
          <cell r="AJ10" t="str">
            <v>(BHS)</v>
          </cell>
          <cell r="AK10" t="str">
            <v>THP</v>
          </cell>
          <cell r="AL10" t="str">
            <v>HUB</v>
          </cell>
          <cell r="AN10" t="str">
            <v>MIOCR III</v>
          </cell>
          <cell r="AS10" t="str">
            <v>INITIATIVE</v>
          </cell>
          <cell r="AT10" t="str">
            <v>EXPANSION</v>
          </cell>
          <cell r="BB10" t="str">
            <v>PES-NCC</v>
          </cell>
          <cell r="BC10" t="str">
            <v>TRP</v>
          </cell>
          <cell r="BD10" t="str">
            <v>MIOCR (SHERIFF)</v>
          </cell>
          <cell r="BE10" t="str">
            <v>MATCH</v>
          </cell>
          <cell r="BF10" t="str">
            <v>(PROB)</v>
          </cell>
          <cell r="BG10" t="str">
            <v>MIOCR (PROB)</v>
          </cell>
          <cell r="BH10" t="str">
            <v>DEPARTMENT</v>
          </cell>
          <cell r="BJ10" t="str">
            <v>MEDI-CAL*</v>
          </cell>
          <cell r="BK10" t="str">
            <v>ALLOCATION</v>
          </cell>
          <cell r="BL10" t="str">
            <v>FOSTER CARE 2</v>
          </cell>
          <cell r="BM10" t="str">
            <v xml:space="preserve">SPEC. FOSTER </v>
          </cell>
          <cell r="BP10" t="str">
            <v xml:space="preserve"> EPSDT</v>
          </cell>
          <cell r="BQ10" t="str">
            <v>NON-EPSDT</v>
          </cell>
          <cell r="BR10" t="str">
            <v>HEALTHY FAMILY</v>
          </cell>
          <cell r="BS10" t="str">
            <v>FLEX</v>
          </cell>
          <cell r="BT10" t="str">
            <v>MHSA</v>
          </cell>
          <cell r="BU10" t="str">
            <v>AB2034</v>
          </cell>
          <cell r="BV10" t="str">
            <v>AB2034</v>
          </cell>
          <cell r="BW10" t="str">
            <v>SERVICES</v>
          </cell>
          <cell r="BY10" t="str">
            <v xml:space="preserve"> EPSDT</v>
          </cell>
          <cell r="BZ10" t="str">
            <v>NON-EPSDT</v>
          </cell>
          <cell r="CA10" t="str">
            <v>FLEX</v>
          </cell>
          <cell r="CB10" t="str">
            <v>MHSA</v>
          </cell>
          <cell r="CD10" t="str">
            <v xml:space="preserve"> EPSDT</v>
          </cell>
          <cell r="CE10" t="str">
            <v>NON-EPSDT</v>
          </cell>
          <cell r="CF10" t="str">
            <v>FLEX</v>
          </cell>
          <cell r="CG10" t="str">
            <v>MHSA</v>
          </cell>
          <cell r="CI10" t="str">
            <v xml:space="preserve"> EPSDT</v>
          </cell>
          <cell r="CJ10" t="str">
            <v>NON-EPSDT</v>
          </cell>
          <cell r="CK10" t="str">
            <v>FAMILIES</v>
          </cell>
          <cell r="CL10" t="str">
            <v>FLEX</v>
          </cell>
          <cell r="CM10" t="str">
            <v>MHSA</v>
          </cell>
          <cell r="CN10" t="str">
            <v>PEI PLAN</v>
          </cell>
          <cell r="CO10" t="str">
            <v>IT PLAN</v>
          </cell>
          <cell r="CQ10" t="str">
            <v>COL. (BU-CB)</v>
          </cell>
          <cell r="CR10" t="str">
            <v>(1 Thru 56)</v>
          </cell>
        </row>
        <row r="11">
          <cell r="A11">
            <v>18616</v>
          </cell>
          <cell r="B11" t="str">
            <v>O. Celis</v>
          </cell>
          <cell r="C11" t="str">
            <v>7 &amp; 8</v>
          </cell>
          <cell r="D11">
            <v>18616</v>
          </cell>
          <cell r="E11">
            <v>5</v>
          </cell>
          <cell r="F11" t="str">
            <v>AURORA CHARTER OAK, LLC</v>
          </cell>
          <cell r="N11">
            <v>0</v>
          </cell>
          <cell r="O11">
            <v>1175300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1744800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1744800</v>
          </cell>
        </row>
        <row r="12">
          <cell r="A12">
            <v>18617</v>
          </cell>
          <cell r="B12" t="str">
            <v>R. Kay</v>
          </cell>
          <cell r="C12">
            <v>3</v>
          </cell>
          <cell r="D12">
            <v>18617</v>
          </cell>
          <cell r="E12">
            <v>1</v>
          </cell>
          <cell r="F12" t="str">
            <v>TRI-CITY MENTAL HEALTH CENTER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3974300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3974300</v>
          </cell>
        </row>
        <row r="13">
          <cell r="A13">
            <v>18618</v>
          </cell>
          <cell r="B13" t="str">
            <v>J. Allen</v>
          </cell>
          <cell r="C13" t="str">
            <v>1,2 &amp; 5</v>
          </cell>
          <cell r="D13">
            <v>18618</v>
          </cell>
          <cell r="E13">
            <v>4</v>
          </cell>
          <cell r="F13" t="str">
            <v>PACIFIC ASIAN COUNSELING SERVICES (FORMELY WRAP)</v>
          </cell>
          <cell r="N13">
            <v>11145</v>
          </cell>
          <cell r="O13">
            <v>340618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31100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350000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31900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512300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1096000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68900</v>
          </cell>
          <cell r="BU13">
            <v>0</v>
          </cell>
          <cell r="BV13">
            <v>0</v>
          </cell>
          <cell r="BW13">
            <v>0</v>
          </cell>
          <cell r="BX13">
            <v>68900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68900</v>
          </cell>
          <cell r="CN13">
            <v>0</v>
          </cell>
          <cell r="CO13">
            <v>0</v>
          </cell>
          <cell r="CP13">
            <v>0</v>
          </cell>
          <cell r="CQ13">
            <v>68900</v>
          </cell>
          <cell r="CR13">
            <v>2090200</v>
          </cell>
        </row>
        <row r="14">
          <cell r="A14">
            <v>18626</v>
          </cell>
          <cell r="B14" t="str">
            <v>O. Celis</v>
          </cell>
          <cell r="C14">
            <v>6</v>
          </cell>
          <cell r="D14">
            <v>18626</v>
          </cell>
          <cell r="E14">
            <v>2</v>
          </cell>
          <cell r="F14" t="str">
            <v>SOUTH CENTRAL HEALTH &amp; REHAB PROGRAM (SCHARP)</v>
          </cell>
          <cell r="N14">
            <v>11531</v>
          </cell>
          <cell r="O14">
            <v>1071040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539100</v>
          </cell>
          <cell r="W14">
            <v>0</v>
          </cell>
          <cell r="X14">
            <v>0</v>
          </cell>
          <cell r="Y14">
            <v>0</v>
          </cell>
          <cell r="Z14">
            <v>54400</v>
          </cell>
          <cell r="AA14">
            <v>0</v>
          </cell>
          <cell r="AB14">
            <v>665000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40000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10000</v>
          </cell>
          <cell r="BA14">
            <v>43400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289300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144000</v>
          </cell>
          <cell r="BO14">
            <v>1588100</v>
          </cell>
          <cell r="BP14">
            <v>0</v>
          </cell>
          <cell r="BQ14">
            <v>2108700</v>
          </cell>
          <cell r="BR14">
            <v>0</v>
          </cell>
          <cell r="BS14">
            <v>606200</v>
          </cell>
          <cell r="BT14">
            <v>492700</v>
          </cell>
          <cell r="BU14">
            <v>0</v>
          </cell>
          <cell r="BV14">
            <v>0</v>
          </cell>
          <cell r="BW14">
            <v>0</v>
          </cell>
          <cell r="BX14">
            <v>3207600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2108700</v>
          </cell>
          <cell r="CK14">
            <v>0</v>
          </cell>
          <cell r="CL14">
            <v>606200</v>
          </cell>
          <cell r="CM14">
            <v>492700</v>
          </cell>
          <cell r="CN14">
            <v>0</v>
          </cell>
          <cell r="CO14">
            <v>0</v>
          </cell>
          <cell r="CP14">
            <v>0</v>
          </cell>
          <cell r="CQ14">
            <v>3207600</v>
          </cell>
          <cell r="CR14">
            <v>6580900</v>
          </cell>
        </row>
        <row r="15">
          <cell r="A15">
            <v>18629</v>
          </cell>
          <cell r="B15" t="str">
            <v>T. Beliz</v>
          </cell>
          <cell r="C15" t="str">
            <v>1,2 &amp; 5</v>
          </cell>
          <cell r="D15">
            <v>18629</v>
          </cell>
          <cell r="E15">
            <v>2</v>
          </cell>
          <cell r="F15" t="str">
            <v xml:space="preserve">EXODUS RECOVERY, INC. </v>
          </cell>
          <cell r="N15">
            <v>499635</v>
          </cell>
          <cell r="O15">
            <v>159951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87400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1081300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11000</v>
          </cell>
          <cell r="BP15">
            <v>108400</v>
          </cell>
          <cell r="BQ15">
            <v>3566800</v>
          </cell>
          <cell r="BR15">
            <v>0</v>
          </cell>
          <cell r="BS15">
            <v>836400</v>
          </cell>
          <cell r="BT15">
            <v>2604100</v>
          </cell>
          <cell r="BU15">
            <v>0</v>
          </cell>
          <cell r="BV15">
            <v>0</v>
          </cell>
          <cell r="BW15">
            <v>0</v>
          </cell>
          <cell r="BX15">
            <v>7115700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108400</v>
          </cell>
          <cell r="CJ15">
            <v>3566800</v>
          </cell>
          <cell r="CK15">
            <v>0</v>
          </cell>
          <cell r="CL15">
            <v>836400</v>
          </cell>
          <cell r="CM15">
            <v>2604100</v>
          </cell>
          <cell r="CN15">
            <v>0</v>
          </cell>
          <cell r="CO15">
            <v>0</v>
          </cell>
          <cell r="CP15">
            <v>0</v>
          </cell>
          <cell r="CQ15">
            <v>7115700</v>
          </cell>
          <cell r="CR15">
            <v>8295400</v>
          </cell>
        </row>
        <row r="16">
          <cell r="A16">
            <v>18631</v>
          </cell>
          <cell r="B16" t="str">
            <v>O. Celis</v>
          </cell>
          <cell r="C16">
            <v>3</v>
          </cell>
          <cell r="D16">
            <v>18631</v>
          </cell>
          <cell r="E16">
            <v>4</v>
          </cell>
          <cell r="F16" t="str">
            <v>STAR VIEW ADOLESCENT CENTER, INC. (PHF)</v>
          </cell>
          <cell r="N16">
            <v>0</v>
          </cell>
          <cell r="O16">
            <v>7734</v>
          </cell>
          <cell r="P16">
            <v>0</v>
          </cell>
          <cell r="Q16">
            <v>0</v>
          </cell>
          <cell r="R16">
            <v>193000</v>
          </cell>
          <cell r="S16">
            <v>0</v>
          </cell>
          <cell r="T16">
            <v>0</v>
          </cell>
          <cell r="U16">
            <v>0</v>
          </cell>
          <cell r="V16">
            <v>115600</v>
          </cell>
          <cell r="W16">
            <v>0</v>
          </cell>
          <cell r="X16">
            <v>0</v>
          </cell>
          <cell r="Y16">
            <v>642000</v>
          </cell>
          <cell r="Z16">
            <v>58300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75000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40000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207200</v>
          </cell>
          <cell r="AY16">
            <v>0</v>
          </cell>
          <cell r="AZ16">
            <v>43600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427842</v>
          </cell>
          <cell r="BG16">
            <v>0</v>
          </cell>
          <cell r="BH16">
            <v>50000</v>
          </cell>
          <cell r="BI16">
            <v>40000</v>
          </cell>
          <cell r="BJ16">
            <v>0</v>
          </cell>
          <cell r="BK16">
            <v>0</v>
          </cell>
          <cell r="BL16">
            <v>1785000</v>
          </cell>
          <cell r="BM16">
            <v>100000</v>
          </cell>
          <cell r="BN16">
            <v>0</v>
          </cell>
          <cell r="BO16">
            <v>18434500</v>
          </cell>
          <cell r="BP16">
            <v>2604000</v>
          </cell>
          <cell r="BQ16">
            <v>336000</v>
          </cell>
          <cell r="BR16">
            <v>0</v>
          </cell>
          <cell r="BS16">
            <v>537100</v>
          </cell>
          <cell r="BT16">
            <v>1124400</v>
          </cell>
          <cell r="BU16">
            <v>0</v>
          </cell>
          <cell r="BV16">
            <v>0</v>
          </cell>
          <cell r="BW16">
            <v>0</v>
          </cell>
          <cell r="BX16">
            <v>4601500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2604000</v>
          </cell>
          <cell r="CJ16">
            <v>336000</v>
          </cell>
          <cell r="CK16">
            <v>0</v>
          </cell>
          <cell r="CL16">
            <v>537100</v>
          </cell>
          <cell r="CM16">
            <v>1124400</v>
          </cell>
          <cell r="CN16">
            <v>0</v>
          </cell>
          <cell r="CO16">
            <v>0</v>
          </cell>
          <cell r="CP16">
            <v>0</v>
          </cell>
          <cell r="CQ16">
            <v>4601500</v>
          </cell>
          <cell r="CR16">
            <v>26813542</v>
          </cell>
        </row>
        <row r="17">
          <cell r="A17">
            <v>18637</v>
          </cell>
          <cell r="B17" t="str">
            <v>O. Celis</v>
          </cell>
          <cell r="C17" t="str">
            <v>7 &amp; 8</v>
          </cell>
          <cell r="D17">
            <v>18637</v>
          </cell>
          <cell r="E17">
            <v>4</v>
          </cell>
          <cell r="F17" t="str">
            <v>PROVIDENCE COMMUNITY SERVICES, LLC. (FORMELY ASPEN)</v>
          </cell>
          <cell r="N17">
            <v>0</v>
          </cell>
          <cell r="O17">
            <v>86749</v>
          </cell>
          <cell r="P17">
            <v>2101</v>
          </cell>
          <cell r="Q17">
            <v>0</v>
          </cell>
          <cell r="R17">
            <v>146700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21000</v>
          </cell>
          <cell r="X17">
            <v>0</v>
          </cell>
          <cell r="Y17">
            <v>0</v>
          </cell>
          <cell r="Z17">
            <v>0</v>
          </cell>
          <cell r="AA17">
            <v>50160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160000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65800</v>
          </cell>
          <cell r="AX17">
            <v>96700</v>
          </cell>
          <cell r="AY17">
            <v>0</v>
          </cell>
          <cell r="AZ17">
            <v>57100</v>
          </cell>
          <cell r="BA17">
            <v>23300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648000</v>
          </cell>
          <cell r="BM17">
            <v>1525640</v>
          </cell>
          <cell r="BN17">
            <v>0</v>
          </cell>
          <cell r="BO17">
            <v>2000000</v>
          </cell>
          <cell r="BP17">
            <v>434000</v>
          </cell>
          <cell r="BQ17">
            <v>70000</v>
          </cell>
          <cell r="BR17">
            <v>30700</v>
          </cell>
          <cell r="BS17">
            <v>103300</v>
          </cell>
          <cell r="BT17">
            <v>204600</v>
          </cell>
          <cell r="BU17">
            <v>0</v>
          </cell>
          <cell r="BV17">
            <v>0</v>
          </cell>
          <cell r="BW17">
            <v>0</v>
          </cell>
          <cell r="BX17">
            <v>842600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434000</v>
          </cell>
          <cell r="CJ17">
            <v>70000</v>
          </cell>
          <cell r="CK17">
            <v>30700</v>
          </cell>
          <cell r="CL17">
            <v>103300</v>
          </cell>
          <cell r="CM17">
            <v>204600</v>
          </cell>
          <cell r="CN17">
            <v>0</v>
          </cell>
          <cell r="CO17">
            <v>0</v>
          </cell>
          <cell r="CP17">
            <v>0</v>
          </cell>
          <cell r="CQ17">
            <v>842600</v>
          </cell>
          <cell r="CR17">
            <v>5637000</v>
          </cell>
        </row>
        <row r="18">
          <cell r="A18">
            <v>18638</v>
          </cell>
          <cell r="B18" t="str">
            <v>O. Celis</v>
          </cell>
          <cell r="C18" t="str">
            <v>7 &amp; 8</v>
          </cell>
          <cell r="D18">
            <v>18638</v>
          </cell>
          <cell r="E18">
            <v>2</v>
          </cell>
          <cell r="F18" t="str">
            <v>SHIELDS FOR FAMILY PROJECT, INC.</v>
          </cell>
          <cell r="N18">
            <v>30536</v>
          </cell>
          <cell r="O18">
            <v>92527</v>
          </cell>
          <cell r="P18">
            <v>633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150000</v>
          </cell>
          <cell r="W18">
            <v>143800</v>
          </cell>
          <cell r="X18">
            <v>0</v>
          </cell>
          <cell r="Y18">
            <v>0</v>
          </cell>
          <cell r="Z18">
            <v>17000</v>
          </cell>
          <cell r="AA18">
            <v>0</v>
          </cell>
          <cell r="AB18">
            <v>272300</v>
          </cell>
          <cell r="AC18">
            <v>290000</v>
          </cell>
          <cell r="AD18">
            <v>0</v>
          </cell>
          <cell r="AE18">
            <v>25000</v>
          </cell>
          <cell r="AF18">
            <v>0</v>
          </cell>
          <cell r="AG18">
            <v>0</v>
          </cell>
          <cell r="AH18">
            <v>0</v>
          </cell>
          <cell r="AI18">
            <v>150000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30000</v>
          </cell>
          <cell r="BA18">
            <v>45200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949864</v>
          </cell>
          <cell r="BG18">
            <v>0</v>
          </cell>
          <cell r="BH18">
            <v>0</v>
          </cell>
          <cell r="BI18">
            <v>293900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5108400</v>
          </cell>
          <cell r="BP18">
            <v>0</v>
          </cell>
          <cell r="BQ18">
            <v>148700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148700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148700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148700</v>
          </cell>
          <cell r="CR18">
            <v>7624164</v>
          </cell>
        </row>
        <row r="19">
          <cell r="A19">
            <v>18663</v>
          </cell>
          <cell r="B19" t="str">
            <v>R. Kay</v>
          </cell>
          <cell r="C19">
            <v>4</v>
          </cell>
          <cell r="D19">
            <v>18663</v>
          </cell>
          <cell r="E19">
            <v>2</v>
          </cell>
          <cell r="F19" t="str">
            <v>CHILDREN'S INSTITUTE INC.</v>
          </cell>
          <cell r="N19">
            <v>0</v>
          </cell>
          <cell r="O19">
            <v>3690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122300</v>
          </cell>
          <cell r="X19">
            <v>0</v>
          </cell>
          <cell r="Y19">
            <v>0</v>
          </cell>
          <cell r="Z19">
            <v>82000</v>
          </cell>
          <cell r="AA19">
            <v>0</v>
          </cell>
          <cell r="AB19">
            <v>150000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1115600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173300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67700</v>
          </cell>
          <cell r="BJ19">
            <v>0</v>
          </cell>
          <cell r="BK19">
            <v>0</v>
          </cell>
          <cell r="BL19">
            <v>2185000</v>
          </cell>
          <cell r="BM19">
            <v>100000</v>
          </cell>
          <cell r="BN19">
            <v>144000</v>
          </cell>
          <cell r="BO19">
            <v>9065800</v>
          </cell>
          <cell r="BP19">
            <v>1498000</v>
          </cell>
          <cell r="BQ19">
            <v>0</v>
          </cell>
          <cell r="BR19">
            <v>104400</v>
          </cell>
          <cell r="BS19">
            <v>80000</v>
          </cell>
          <cell r="BT19">
            <v>452600</v>
          </cell>
          <cell r="BU19">
            <v>0</v>
          </cell>
          <cell r="BV19">
            <v>0</v>
          </cell>
          <cell r="BW19">
            <v>0</v>
          </cell>
          <cell r="BX19">
            <v>2135000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1498000</v>
          </cell>
          <cell r="CJ19">
            <v>0</v>
          </cell>
          <cell r="CK19">
            <v>104400</v>
          </cell>
          <cell r="CL19">
            <v>80000</v>
          </cell>
          <cell r="CM19">
            <v>452600</v>
          </cell>
          <cell r="CN19">
            <v>0</v>
          </cell>
          <cell r="CO19">
            <v>0</v>
          </cell>
          <cell r="CP19">
            <v>0</v>
          </cell>
          <cell r="CQ19">
            <v>2135000</v>
          </cell>
          <cell r="CR19">
            <v>15340700</v>
          </cell>
        </row>
        <row r="20">
          <cell r="A20">
            <v>18664</v>
          </cell>
          <cell r="B20" t="str">
            <v>T. Beliz</v>
          </cell>
          <cell r="C20">
            <v>3</v>
          </cell>
          <cell r="D20">
            <v>18664</v>
          </cell>
          <cell r="E20">
            <v>1</v>
          </cell>
          <cell r="F20" t="str">
            <v>OLIVE CREST TREATMENT CENTERS, INC.</v>
          </cell>
          <cell r="N20">
            <v>0</v>
          </cell>
          <cell r="O20">
            <v>74768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58000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2500</v>
          </cell>
          <cell r="BJ20">
            <v>0</v>
          </cell>
          <cell r="BK20">
            <v>0</v>
          </cell>
          <cell r="BL20">
            <v>480000</v>
          </cell>
          <cell r="BM20">
            <v>0</v>
          </cell>
          <cell r="BN20">
            <v>204000</v>
          </cell>
          <cell r="BO20">
            <v>951000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1695500</v>
          </cell>
        </row>
        <row r="21">
          <cell r="A21">
            <v>18665</v>
          </cell>
          <cell r="B21" t="str">
            <v>O. Celis</v>
          </cell>
          <cell r="C21">
            <v>3</v>
          </cell>
          <cell r="D21">
            <v>18665</v>
          </cell>
          <cell r="E21">
            <v>5</v>
          </cell>
          <cell r="F21" t="str">
            <v xml:space="preserve">SAN GABRIEL CHILDREN'S CTR, INC. (RESEARCH &amp; TREATMENT </v>
          </cell>
          <cell r="N21">
            <v>0</v>
          </cell>
          <cell r="O21">
            <v>81420</v>
          </cell>
          <cell r="P21">
            <v>0</v>
          </cell>
          <cell r="Q21">
            <v>0</v>
          </cell>
          <cell r="R21">
            <v>237000</v>
          </cell>
          <cell r="S21">
            <v>0</v>
          </cell>
          <cell r="T21">
            <v>0</v>
          </cell>
          <cell r="U21">
            <v>0</v>
          </cell>
          <cell r="V21">
            <v>56200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187000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144000</v>
          </cell>
          <cell r="BO21">
            <v>1855000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2479200</v>
          </cell>
        </row>
        <row r="22">
          <cell r="A22">
            <v>18675</v>
          </cell>
          <cell r="B22" t="str">
            <v>R. Kay</v>
          </cell>
          <cell r="C22">
            <v>3</v>
          </cell>
          <cell r="D22">
            <v>18675</v>
          </cell>
          <cell r="E22">
            <v>5</v>
          </cell>
          <cell r="F22" t="str">
            <v>FIVE ACRES - THE BOYS &amp; GIRLS AID SOCIETY OF LA COUNTY</v>
          </cell>
          <cell r="N22">
            <v>0</v>
          </cell>
          <cell r="O22">
            <v>1</v>
          </cell>
          <cell r="P22">
            <v>0</v>
          </cell>
          <cell r="Q22">
            <v>0</v>
          </cell>
          <cell r="R22">
            <v>150000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21900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2000</v>
          </cell>
          <cell r="BJ22">
            <v>0</v>
          </cell>
          <cell r="BK22">
            <v>0</v>
          </cell>
          <cell r="BL22">
            <v>480000</v>
          </cell>
          <cell r="BM22">
            <v>0</v>
          </cell>
          <cell r="BN22">
            <v>432000</v>
          </cell>
          <cell r="BO22">
            <v>10080100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11166000</v>
          </cell>
        </row>
        <row r="23">
          <cell r="A23">
            <v>18681</v>
          </cell>
          <cell r="B23" t="str">
            <v>R. Kay</v>
          </cell>
          <cell r="C23">
            <v>4</v>
          </cell>
          <cell r="D23">
            <v>18681</v>
          </cell>
          <cell r="E23">
            <v>2</v>
          </cell>
          <cell r="F23" t="str">
            <v>CHILDREN'S BUREAU OF SOUTHERN CALIFORNIA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60000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400000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100500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201700</v>
          </cell>
          <cell r="BJ23">
            <v>0</v>
          </cell>
          <cell r="BK23">
            <v>0</v>
          </cell>
          <cell r="BL23">
            <v>348000</v>
          </cell>
          <cell r="BM23">
            <v>240000</v>
          </cell>
          <cell r="BN23">
            <v>0</v>
          </cell>
          <cell r="BO23">
            <v>7315500</v>
          </cell>
          <cell r="BP23">
            <v>0</v>
          </cell>
          <cell r="BQ23">
            <v>62900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62900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62900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62900</v>
          </cell>
          <cell r="CR23">
            <v>8728600</v>
          </cell>
        </row>
        <row r="24">
          <cell r="A24">
            <v>18701</v>
          </cell>
          <cell r="B24" t="str">
            <v>R. Kay</v>
          </cell>
          <cell r="C24">
            <v>3</v>
          </cell>
          <cell r="D24">
            <v>18701</v>
          </cell>
          <cell r="E24">
            <v>5</v>
          </cell>
          <cell r="F24" t="str">
            <v>FOOTHILL FAMILY SERVICE</v>
          </cell>
          <cell r="N24">
            <v>0</v>
          </cell>
          <cell r="O24">
            <v>4176</v>
          </cell>
          <cell r="P24">
            <v>0</v>
          </cell>
          <cell r="Q24">
            <v>0</v>
          </cell>
          <cell r="R24">
            <v>150000</v>
          </cell>
          <cell r="S24">
            <v>0</v>
          </cell>
          <cell r="T24">
            <v>0</v>
          </cell>
          <cell r="U24">
            <v>0</v>
          </cell>
          <cell r="V24">
            <v>3100</v>
          </cell>
          <cell r="W24">
            <v>0</v>
          </cell>
          <cell r="X24">
            <v>0</v>
          </cell>
          <cell r="Y24">
            <v>0</v>
          </cell>
          <cell r="Z24">
            <v>50400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80000</v>
          </cell>
          <cell r="AY24">
            <v>0</v>
          </cell>
          <cell r="AZ24">
            <v>0</v>
          </cell>
          <cell r="BA24">
            <v>343100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1900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7275300</v>
          </cell>
          <cell r="BP24">
            <v>700000</v>
          </cell>
          <cell r="BQ24">
            <v>0</v>
          </cell>
          <cell r="BR24">
            <v>137900</v>
          </cell>
          <cell r="BS24">
            <v>39000</v>
          </cell>
          <cell r="BT24">
            <v>216000</v>
          </cell>
          <cell r="BU24">
            <v>0</v>
          </cell>
          <cell r="BV24">
            <v>0</v>
          </cell>
          <cell r="BW24">
            <v>0</v>
          </cell>
          <cell r="BX24">
            <v>1092900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700000</v>
          </cell>
          <cell r="CJ24">
            <v>0</v>
          </cell>
          <cell r="CK24">
            <v>137900</v>
          </cell>
          <cell r="CL24">
            <v>39000</v>
          </cell>
          <cell r="CM24">
            <v>216000</v>
          </cell>
          <cell r="CN24">
            <v>0</v>
          </cell>
          <cell r="CO24">
            <v>0</v>
          </cell>
          <cell r="CP24">
            <v>0</v>
          </cell>
          <cell r="CQ24">
            <v>1092900</v>
          </cell>
          <cell r="CR24">
            <v>8996700</v>
          </cell>
        </row>
        <row r="25">
          <cell r="A25">
            <v>20466</v>
          </cell>
          <cell r="B25" t="str">
            <v>O. Celis</v>
          </cell>
          <cell r="C25" t="str">
            <v>7 &amp; 8</v>
          </cell>
          <cell r="D25">
            <v>20466</v>
          </cell>
          <cell r="E25">
            <v>2</v>
          </cell>
          <cell r="F25" t="str">
            <v xml:space="preserve">BARBOUR AND FLOYD MEDICAL ASSOCIATES </v>
          </cell>
          <cell r="N25">
            <v>109606</v>
          </cell>
          <cell r="O25">
            <v>795364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57600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1583600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200</v>
          </cell>
          <cell r="BP25">
            <v>0</v>
          </cell>
          <cell r="BQ25">
            <v>320000</v>
          </cell>
          <cell r="BR25">
            <v>0</v>
          </cell>
          <cell r="BS25">
            <v>0</v>
          </cell>
          <cell r="BT25">
            <v>36200</v>
          </cell>
          <cell r="BU25">
            <v>0</v>
          </cell>
          <cell r="BV25">
            <v>0</v>
          </cell>
          <cell r="BW25">
            <v>0</v>
          </cell>
          <cell r="BX25">
            <v>356200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320000</v>
          </cell>
          <cell r="CK25">
            <v>0</v>
          </cell>
          <cell r="CL25">
            <v>0</v>
          </cell>
          <cell r="CM25">
            <v>36200</v>
          </cell>
          <cell r="CN25">
            <v>0</v>
          </cell>
          <cell r="CO25">
            <v>0</v>
          </cell>
          <cell r="CP25">
            <v>0</v>
          </cell>
          <cell r="CQ25">
            <v>356200</v>
          </cell>
          <cell r="CR25">
            <v>1997600</v>
          </cell>
        </row>
        <row r="26">
          <cell r="A26">
            <v>20470</v>
          </cell>
          <cell r="B26" t="str">
            <v>O. Celis</v>
          </cell>
          <cell r="C26">
            <v>3</v>
          </cell>
          <cell r="D26">
            <v>20470</v>
          </cell>
          <cell r="E26">
            <v>1</v>
          </cell>
          <cell r="F26" t="str">
            <v>LOS ANGELES UNIFIED SCHOOL DISTRICT (97TH SCHOOL)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200000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6800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213500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125600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2164600</v>
          </cell>
          <cell r="BP26">
            <v>0</v>
          </cell>
          <cell r="BQ26">
            <v>0</v>
          </cell>
          <cell r="BR26">
            <v>90800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90800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90800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90800</v>
          </cell>
          <cell r="CR26">
            <v>2801300</v>
          </cell>
        </row>
        <row r="27">
          <cell r="A27">
            <v>20486</v>
          </cell>
          <cell r="B27" t="str">
            <v>R. Kay</v>
          </cell>
          <cell r="C27">
            <v>4</v>
          </cell>
          <cell r="D27">
            <v>20486</v>
          </cell>
          <cell r="E27">
            <v>3</v>
          </cell>
          <cell r="F27" t="str">
            <v>HAMBURGER HOME (dba AVIVA CENTER)</v>
          </cell>
          <cell r="N27">
            <v>0</v>
          </cell>
          <cell r="O27">
            <v>75735</v>
          </cell>
          <cell r="P27">
            <v>0</v>
          </cell>
          <cell r="Q27">
            <v>0</v>
          </cell>
          <cell r="R27">
            <v>90400</v>
          </cell>
          <cell r="S27">
            <v>0</v>
          </cell>
          <cell r="T27">
            <v>0</v>
          </cell>
          <cell r="U27">
            <v>0</v>
          </cell>
          <cell r="V27">
            <v>12100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75000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40400</v>
          </cell>
          <cell r="AY27">
            <v>0</v>
          </cell>
          <cell r="AZ27">
            <v>46300</v>
          </cell>
          <cell r="BA27">
            <v>127700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50000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5459200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5901100</v>
          </cell>
        </row>
        <row r="28">
          <cell r="A28">
            <v>20906</v>
          </cell>
          <cell r="B28" t="str">
            <v>O. Celis</v>
          </cell>
          <cell r="C28">
            <v>4</v>
          </cell>
          <cell r="D28">
            <v>20906</v>
          </cell>
          <cell r="E28">
            <v>1</v>
          </cell>
          <cell r="F28" t="str">
            <v>INTERCOMMUNITY CHILD GUIDANCE CTR</v>
          </cell>
          <cell r="N28">
            <v>0</v>
          </cell>
          <cell r="O28">
            <v>506624</v>
          </cell>
          <cell r="P28">
            <v>0</v>
          </cell>
          <cell r="Q28">
            <v>0</v>
          </cell>
          <cell r="R28">
            <v>149400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73500</v>
          </cell>
          <cell r="X28">
            <v>0</v>
          </cell>
          <cell r="Y28">
            <v>0</v>
          </cell>
          <cell r="Z28">
            <v>0</v>
          </cell>
          <cell r="AA28">
            <v>50160</v>
          </cell>
          <cell r="AB28">
            <v>200000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163300</v>
          </cell>
          <cell r="AX28">
            <v>199400</v>
          </cell>
          <cell r="AY28">
            <v>0</v>
          </cell>
          <cell r="AZ28">
            <v>0</v>
          </cell>
          <cell r="BA28">
            <v>300600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24600</v>
          </cell>
          <cell r="BJ28">
            <v>0</v>
          </cell>
          <cell r="BK28">
            <v>0</v>
          </cell>
          <cell r="BL28">
            <v>348000</v>
          </cell>
          <cell r="BM28">
            <v>200640</v>
          </cell>
          <cell r="BN28">
            <v>0</v>
          </cell>
          <cell r="BO28">
            <v>2851100</v>
          </cell>
          <cell r="BP28">
            <v>280000</v>
          </cell>
          <cell r="BQ28">
            <v>0</v>
          </cell>
          <cell r="BR28">
            <v>0</v>
          </cell>
          <cell r="BS28">
            <v>17900</v>
          </cell>
          <cell r="BT28">
            <v>100000</v>
          </cell>
          <cell r="BU28">
            <v>0</v>
          </cell>
          <cell r="BV28">
            <v>0</v>
          </cell>
          <cell r="BW28">
            <v>0</v>
          </cell>
          <cell r="BX28">
            <v>397900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280000</v>
          </cell>
          <cell r="CJ28">
            <v>0</v>
          </cell>
          <cell r="CK28">
            <v>0</v>
          </cell>
          <cell r="CL28">
            <v>17900</v>
          </cell>
          <cell r="CM28">
            <v>100000</v>
          </cell>
          <cell r="CN28">
            <v>0</v>
          </cell>
          <cell r="CO28">
            <v>0</v>
          </cell>
          <cell r="CP28">
            <v>0</v>
          </cell>
          <cell r="CQ28">
            <v>397900</v>
          </cell>
          <cell r="CR28">
            <v>4958600</v>
          </cell>
        </row>
        <row r="29">
          <cell r="A29">
            <v>20961</v>
          </cell>
          <cell r="B29" t="str">
            <v>O. Celis</v>
          </cell>
          <cell r="C29">
            <v>3</v>
          </cell>
          <cell r="D29">
            <v>20961</v>
          </cell>
          <cell r="E29">
            <v>4</v>
          </cell>
          <cell r="F29" t="str">
            <v>SUNBRIDGE HARBOR VIEW REHAB CTR, INC. (FORMELY HARBOR VIEW)</v>
          </cell>
          <cell r="N29">
            <v>0</v>
          </cell>
          <cell r="O29">
            <v>433826</v>
          </cell>
          <cell r="P29">
            <v>0</v>
          </cell>
          <cell r="Q29">
            <v>0</v>
          </cell>
          <cell r="R29">
            <v>100000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50200</v>
          </cell>
          <cell r="AX29">
            <v>0</v>
          </cell>
          <cell r="AY29">
            <v>0</v>
          </cell>
          <cell r="AZ29">
            <v>0</v>
          </cell>
          <cell r="BA29">
            <v>11600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4130000</v>
          </cell>
          <cell r="BP29">
            <v>616000</v>
          </cell>
          <cell r="BQ29">
            <v>0</v>
          </cell>
          <cell r="BR29">
            <v>14000</v>
          </cell>
          <cell r="BS29">
            <v>32500</v>
          </cell>
          <cell r="BT29">
            <v>180000</v>
          </cell>
          <cell r="BU29">
            <v>0</v>
          </cell>
          <cell r="BV29">
            <v>0</v>
          </cell>
          <cell r="BW29">
            <v>0</v>
          </cell>
          <cell r="BX29">
            <v>842500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616000</v>
          </cell>
          <cell r="CJ29">
            <v>0</v>
          </cell>
          <cell r="CK29">
            <v>14000</v>
          </cell>
          <cell r="CL29">
            <v>32500</v>
          </cell>
          <cell r="CM29">
            <v>180000</v>
          </cell>
          <cell r="CN29">
            <v>0</v>
          </cell>
          <cell r="CO29">
            <v>0</v>
          </cell>
          <cell r="CP29">
            <v>0</v>
          </cell>
          <cell r="CQ29">
            <v>842500</v>
          </cell>
          <cell r="CR29">
            <v>5134300</v>
          </cell>
        </row>
        <row r="30">
          <cell r="A30">
            <v>20966</v>
          </cell>
          <cell r="B30" t="str">
            <v>T. Beliz</v>
          </cell>
          <cell r="C30" t="str">
            <v>ADJH</v>
          </cell>
          <cell r="D30">
            <v>20966</v>
          </cell>
          <cell r="E30">
            <v>4</v>
          </cell>
          <cell r="F30" t="str">
            <v>HOMES FOR LIFE FOUNDATION</v>
          </cell>
          <cell r="N30">
            <v>0</v>
          </cell>
          <cell r="O30">
            <v>268295</v>
          </cell>
          <cell r="P30">
            <v>0</v>
          </cell>
          <cell r="Q30">
            <v>0</v>
          </cell>
          <cell r="R30">
            <v>0</v>
          </cell>
          <cell r="S30">
            <v>160000</v>
          </cell>
          <cell r="T30">
            <v>0</v>
          </cell>
          <cell r="U30">
            <v>0</v>
          </cell>
          <cell r="V30">
            <v>694900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259500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251500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274700</v>
          </cell>
          <cell r="BP30">
            <v>0</v>
          </cell>
          <cell r="BQ30">
            <v>88000</v>
          </cell>
          <cell r="BR30">
            <v>0</v>
          </cell>
          <cell r="BS30">
            <v>0</v>
          </cell>
          <cell r="BT30">
            <v>6200</v>
          </cell>
          <cell r="BU30">
            <v>0</v>
          </cell>
          <cell r="BV30">
            <v>0</v>
          </cell>
          <cell r="BW30">
            <v>0</v>
          </cell>
          <cell r="BX30">
            <v>94200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88000</v>
          </cell>
          <cell r="CK30">
            <v>0</v>
          </cell>
          <cell r="CL30">
            <v>0</v>
          </cell>
          <cell r="CM30">
            <v>6200</v>
          </cell>
          <cell r="CN30">
            <v>0</v>
          </cell>
          <cell r="CO30">
            <v>0</v>
          </cell>
          <cell r="CP30">
            <v>0</v>
          </cell>
          <cell r="CQ30">
            <v>94200</v>
          </cell>
          <cell r="CR30">
            <v>1734800</v>
          </cell>
        </row>
        <row r="31">
          <cell r="A31">
            <v>21526</v>
          </cell>
          <cell r="B31" t="str">
            <v>J. Allen</v>
          </cell>
          <cell r="C31">
            <v>4</v>
          </cell>
          <cell r="D31">
            <v>21526</v>
          </cell>
          <cell r="E31">
            <v>1</v>
          </cell>
          <cell r="F31" t="str">
            <v>ASC TREATMENT GROUP DBA THE ANNE SIPPI CLINIC</v>
          </cell>
          <cell r="N31">
            <v>0</v>
          </cell>
          <cell r="O31">
            <v>420278</v>
          </cell>
          <cell r="P31">
            <v>0</v>
          </cell>
          <cell r="Q31">
            <v>0</v>
          </cell>
          <cell r="R31">
            <v>0</v>
          </cell>
          <cell r="S31">
            <v>96300</v>
          </cell>
          <cell r="T31">
            <v>0</v>
          </cell>
          <cell r="U31">
            <v>0</v>
          </cell>
          <cell r="V31">
            <v>36300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468000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742400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26800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1369800</v>
          </cell>
        </row>
        <row r="32">
          <cell r="A32">
            <v>21527</v>
          </cell>
          <cell r="B32" t="str">
            <v>R. Kay</v>
          </cell>
          <cell r="C32" t="str">
            <v>7 &amp; 8</v>
          </cell>
          <cell r="D32">
            <v>21527</v>
          </cell>
          <cell r="E32">
            <v>4</v>
          </cell>
          <cell r="F32" t="str">
            <v>COLLEGE HOSPITAL - CERRITOS</v>
          </cell>
          <cell r="N32">
            <v>0</v>
          </cell>
          <cell r="O32">
            <v>930750</v>
          </cell>
          <cell r="P32">
            <v>0</v>
          </cell>
          <cell r="Q32">
            <v>0</v>
          </cell>
          <cell r="R32">
            <v>0</v>
          </cell>
          <cell r="S32">
            <v>409000</v>
          </cell>
          <cell r="T32">
            <v>0</v>
          </cell>
          <cell r="U32">
            <v>0</v>
          </cell>
          <cell r="V32">
            <v>907400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1316400</v>
          </cell>
        </row>
        <row r="33">
          <cell r="A33">
            <v>21528</v>
          </cell>
          <cell r="B33" t="str">
            <v>R. Kay</v>
          </cell>
          <cell r="C33" t="str">
            <v>1,2 &amp; 5</v>
          </cell>
          <cell r="D33">
            <v>21528</v>
          </cell>
          <cell r="E33">
            <v>5</v>
          </cell>
          <cell r="F33" t="str">
            <v>TOPANGA-ROSCOE CORP (TOPANGA WEST GUEST HOME)</v>
          </cell>
          <cell r="N33">
            <v>0</v>
          </cell>
          <cell r="O33">
            <v>296274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6500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446900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4400</v>
          </cell>
          <cell r="BR33">
            <v>0</v>
          </cell>
          <cell r="BS33">
            <v>0</v>
          </cell>
          <cell r="BT33">
            <v>50900</v>
          </cell>
          <cell r="BU33">
            <v>0</v>
          </cell>
          <cell r="BV33">
            <v>0</v>
          </cell>
          <cell r="BW33">
            <v>0</v>
          </cell>
          <cell r="BX33">
            <v>55300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4400</v>
          </cell>
          <cell r="CK33">
            <v>0</v>
          </cell>
          <cell r="CL33">
            <v>0</v>
          </cell>
          <cell r="CM33">
            <v>50900</v>
          </cell>
          <cell r="CN33">
            <v>0</v>
          </cell>
          <cell r="CO33">
            <v>0</v>
          </cell>
          <cell r="CP33">
            <v>0</v>
          </cell>
          <cell r="CQ33">
            <v>55300</v>
          </cell>
          <cell r="CR33">
            <v>508700</v>
          </cell>
        </row>
        <row r="34">
          <cell r="A34">
            <v>21568</v>
          </cell>
          <cell r="B34" t="str">
            <v>O. Celis</v>
          </cell>
          <cell r="C34">
            <v>6</v>
          </cell>
          <cell r="D34">
            <v>21568</v>
          </cell>
          <cell r="E34">
            <v>2</v>
          </cell>
          <cell r="F34" t="str">
            <v>ST. FRANCIS MEDICAL CENTER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28400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10000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2000400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2038800</v>
          </cell>
        </row>
        <row r="35">
          <cell r="A35">
            <v>21569</v>
          </cell>
          <cell r="B35" t="str">
            <v>O. Celis</v>
          </cell>
          <cell r="C35">
            <v>4</v>
          </cell>
          <cell r="D35">
            <v>21569</v>
          </cell>
          <cell r="E35">
            <v>1</v>
          </cell>
          <cell r="F35" t="str">
            <v>OPTIMIST BOYS' HOME &amp; RANCH INC.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75000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28600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50000</v>
          </cell>
          <cell r="BI35">
            <v>13000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4618400</v>
          </cell>
          <cell r="BP35">
            <v>308000</v>
          </cell>
          <cell r="BQ35">
            <v>0</v>
          </cell>
          <cell r="BR35">
            <v>0</v>
          </cell>
          <cell r="BS35">
            <v>16300</v>
          </cell>
          <cell r="BT35">
            <v>97000</v>
          </cell>
          <cell r="BU35">
            <v>0</v>
          </cell>
          <cell r="BV35">
            <v>0</v>
          </cell>
          <cell r="BW35">
            <v>0</v>
          </cell>
          <cell r="BX35">
            <v>421300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308000</v>
          </cell>
          <cell r="CJ35">
            <v>0</v>
          </cell>
          <cell r="CK35">
            <v>0</v>
          </cell>
          <cell r="CL35">
            <v>16300</v>
          </cell>
          <cell r="CM35">
            <v>97000</v>
          </cell>
          <cell r="CN35">
            <v>0</v>
          </cell>
          <cell r="CO35">
            <v>0</v>
          </cell>
          <cell r="CP35">
            <v>0</v>
          </cell>
          <cell r="CQ35">
            <v>421300</v>
          </cell>
          <cell r="CR35">
            <v>5206300</v>
          </cell>
        </row>
        <row r="36">
          <cell r="A36">
            <v>21570</v>
          </cell>
          <cell r="B36" t="str">
            <v>T. Beliz</v>
          </cell>
          <cell r="C36" t="str">
            <v>7 &amp; 8</v>
          </cell>
          <cell r="D36">
            <v>21570</v>
          </cell>
          <cell r="E36">
            <v>4</v>
          </cell>
          <cell r="F36" t="str">
            <v>COUNSELING &amp; RESEARCH ASSO. INC., (dba MASADA HOMES)</v>
          </cell>
          <cell r="N36">
            <v>0</v>
          </cell>
          <cell r="O36">
            <v>75001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24900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75000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57100</v>
          </cell>
          <cell r="BA36">
            <v>52800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10000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6887700</v>
          </cell>
          <cell r="BP36">
            <v>714000</v>
          </cell>
          <cell r="BQ36">
            <v>42000</v>
          </cell>
          <cell r="BR36">
            <v>14000</v>
          </cell>
          <cell r="BS36">
            <v>85500</v>
          </cell>
          <cell r="BT36">
            <v>250000</v>
          </cell>
          <cell r="BU36">
            <v>0</v>
          </cell>
          <cell r="BV36">
            <v>0</v>
          </cell>
          <cell r="BW36">
            <v>0</v>
          </cell>
          <cell r="BX36">
            <v>1105500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714000</v>
          </cell>
          <cell r="CJ36">
            <v>42000</v>
          </cell>
          <cell r="CK36">
            <v>14000</v>
          </cell>
          <cell r="CL36">
            <v>85500</v>
          </cell>
          <cell r="CM36">
            <v>250000</v>
          </cell>
          <cell r="CN36">
            <v>0</v>
          </cell>
          <cell r="CO36">
            <v>0</v>
          </cell>
          <cell r="CP36">
            <v>0</v>
          </cell>
          <cell r="CQ36">
            <v>1105500</v>
          </cell>
          <cell r="CR36">
            <v>8213000</v>
          </cell>
        </row>
        <row r="37">
          <cell r="A37">
            <v>21571</v>
          </cell>
          <cell r="B37" t="str">
            <v>T. Beliz</v>
          </cell>
          <cell r="C37">
            <v>3</v>
          </cell>
          <cell r="D37">
            <v>21571</v>
          </cell>
          <cell r="E37" t="str">
            <v>N/A</v>
          </cell>
          <cell r="F37" t="str">
            <v>EASTFIELD MING QUONG, INC. (FORMELY LA ORPHANS) Hollygrove/EMQ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</row>
        <row r="38">
          <cell r="A38">
            <v>21573</v>
          </cell>
          <cell r="B38" t="str">
            <v>J. Allen</v>
          </cell>
          <cell r="C38">
            <v>3</v>
          </cell>
          <cell r="D38">
            <v>21573</v>
          </cell>
          <cell r="E38">
            <v>3</v>
          </cell>
          <cell r="F38" t="str">
            <v>PHOENIX HOUSES OF LOS ANGELES, INC.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8700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11900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1849000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1869600</v>
          </cell>
        </row>
        <row r="39">
          <cell r="A39">
            <v>21574</v>
          </cell>
          <cell r="B39" t="str">
            <v>T. Beliz</v>
          </cell>
          <cell r="C39">
            <v>3</v>
          </cell>
          <cell r="D39">
            <v>21574</v>
          </cell>
          <cell r="E39">
            <v>5</v>
          </cell>
          <cell r="F39" t="str">
            <v>D' VEAL CORP. (dva D'VEAL FAMILY AND YOUTH SVCS)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140000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75000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35700</v>
          </cell>
          <cell r="BA39">
            <v>75000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2000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5089700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5417400</v>
          </cell>
        </row>
        <row r="40">
          <cell r="A40">
            <v>21575</v>
          </cell>
          <cell r="B40" t="str">
            <v>R. Kay</v>
          </cell>
          <cell r="C40" t="str">
            <v>7 &amp; 8</v>
          </cell>
          <cell r="D40">
            <v>21575</v>
          </cell>
          <cell r="E40">
            <v>4</v>
          </cell>
          <cell r="F40" t="str">
            <v>CHILDNET YOUTH &amp; FAMILY SERVICES, INC.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19600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15300</v>
          </cell>
          <cell r="BJ40">
            <v>0</v>
          </cell>
          <cell r="BK40">
            <v>0</v>
          </cell>
          <cell r="BL40">
            <v>480000</v>
          </cell>
          <cell r="BM40">
            <v>0</v>
          </cell>
          <cell r="BN40">
            <v>144000</v>
          </cell>
          <cell r="BO40">
            <v>7414000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8072900</v>
          </cell>
        </row>
        <row r="41">
          <cell r="A41">
            <v>23100</v>
          </cell>
          <cell r="B41" t="str">
            <v>J. Allen</v>
          </cell>
          <cell r="C41">
            <v>4</v>
          </cell>
          <cell r="D41">
            <v>23100</v>
          </cell>
          <cell r="E41">
            <v>2</v>
          </cell>
          <cell r="F41" t="str">
            <v>AIDS PROJECT LOS ANGELES, INC.</v>
          </cell>
          <cell r="N41">
            <v>0</v>
          </cell>
          <cell r="O41">
            <v>89375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70800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70800</v>
          </cell>
        </row>
        <row r="42">
          <cell r="A42">
            <v>23101</v>
          </cell>
          <cell r="B42" t="str">
            <v>T. Beliz</v>
          </cell>
          <cell r="C42" t="str">
            <v>1,2 &amp; 5</v>
          </cell>
          <cell r="D42">
            <v>23101</v>
          </cell>
          <cell r="E42">
            <v>2</v>
          </cell>
          <cell r="F42" t="str">
            <v>EXCEPTIONAL CHILDREN'S FOUNDATION</v>
          </cell>
          <cell r="N42">
            <v>0</v>
          </cell>
          <cell r="O42">
            <v>196717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5000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806000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811000</v>
          </cell>
        </row>
        <row r="43">
          <cell r="A43">
            <v>23103</v>
          </cell>
          <cell r="B43" t="str">
            <v>O. Celis</v>
          </cell>
          <cell r="C43">
            <v>4</v>
          </cell>
          <cell r="D43">
            <v>23103</v>
          </cell>
          <cell r="E43">
            <v>1</v>
          </cell>
          <cell r="F43" t="str">
            <v>ASSOC. LEAGUE OF MEXICAN AMERICAN DBA ALMA FAMILY SVCS</v>
          </cell>
          <cell r="N43">
            <v>10450</v>
          </cell>
          <cell r="O43">
            <v>521316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163600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50160</v>
          </cell>
          <cell r="AB43">
            <v>517200</v>
          </cell>
          <cell r="AC43">
            <v>0</v>
          </cell>
          <cell r="AD43">
            <v>0</v>
          </cell>
          <cell r="AE43">
            <v>25000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50000</v>
          </cell>
          <cell r="BA43">
            <v>17700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50000</v>
          </cell>
          <cell r="BI43">
            <v>1032500</v>
          </cell>
          <cell r="BJ43">
            <v>0</v>
          </cell>
          <cell r="BK43">
            <v>0</v>
          </cell>
          <cell r="BL43">
            <v>0</v>
          </cell>
          <cell r="BM43">
            <v>200640</v>
          </cell>
          <cell r="BN43">
            <v>0</v>
          </cell>
          <cell r="BO43">
            <v>3274800</v>
          </cell>
          <cell r="BP43">
            <v>420000</v>
          </cell>
          <cell r="BQ43">
            <v>56000</v>
          </cell>
          <cell r="BR43">
            <v>14000</v>
          </cell>
          <cell r="BS43">
            <v>189400</v>
          </cell>
          <cell r="BT43">
            <v>344500</v>
          </cell>
          <cell r="BU43">
            <v>0</v>
          </cell>
          <cell r="BV43">
            <v>0</v>
          </cell>
          <cell r="BW43">
            <v>0</v>
          </cell>
          <cell r="BX43">
            <v>1023900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420000</v>
          </cell>
          <cell r="CJ43">
            <v>56000</v>
          </cell>
          <cell r="CK43">
            <v>14000</v>
          </cell>
          <cell r="CL43">
            <v>189400</v>
          </cell>
          <cell r="CM43">
            <v>344500</v>
          </cell>
          <cell r="CN43">
            <v>0</v>
          </cell>
          <cell r="CO43">
            <v>0</v>
          </cell>
          <cell r="CP43">
            <v>0</v>
          </cell>
          <cell r="CQ43">
            <v>1023900</v>
          </cell>
          <cell r="CR43">
            <v>6405500</v>
          </cell>
        </row>
        <row r="44">
          <cell r="A44">
            <v>23105</v>
          </cell>
          <cell r="B44" t="str">
            <v>J. Allen</v>
          </cell>
          <cell r="C44">
            <v>3</v>
          </cell>
          <cell r="D44">
            <v>23105</v>
          </cell>
          <cell r="E44">
            <v>1</v>
          </cell>
          <cell r="F44" t="str">
            <v xml:space="preserve">BRASWELL REHAB INST FOR DEV. OF GROWTH (dba BRIDGES) </v>
          </cell>
          <cell r="N44">
            <v>2617</v>
          </cell>
          <cell r="O44">
            <v>1128497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622700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1019200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538900</v>
          </cell>
          <cell r="BP44">
            <v>0</v>
          </cell>
          <cell r="BQ44">
            <v>100000</v>
          </cell>
          <cell r="BR44">
            <v>0</v>
          </cell>
          <cell r="BS44">
            <v>0</v>
          </cell>
          <cell r="BT44">
            <v>130200</v>
          </cell>
          <cell r="BU44">
            <v>0</v>
          </cell>
          <cell r="BV44">
            <v>0</v>
          </cell>
          <cell r="BW44">
            <v>0</v>
          </cell>
          <cell r="BX44">
            <v>230200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100000</v>
          </cell>
          <cell r="CK44">
            <v>0</v>
          </cell>
          <cell r="CL44">
            <v>0</v>
          </cell>
          <cell r="CM44">
            <v>130200</v>
          </cell>
          <cell r="CN44">
            <v>0</v>
          </cell>
          <cell r="CO44">
            <v>0</v>
          </cell>
          <cell r="CP44">
            <v>0</v>
          </cell>
          <cell r="CQ44">
            <v>230200</v>
          </cell>
          <cell r="CR44">
            <v>2411000</v>
          </cell>
        </row>
        <row r="45">
          <cell r="A45">
            <v>23106</v>
          </cell>
          <cell r="B45" t="str">
            <v>T. Beliz</v>
          </cell>
          <cell r="C45" t="str">
            <v>1,2 &amp; 5</v>
          </cell>
          <cell r="D45">
            <v>23106</v>
          </cell>
          <cell r="E45">
            <v>2</v>
          </cell>
          <cell r="F45" t="str">
            <v>ALCOTT CENTER FOR MH  SERVICES(Beverlywood)</v>
          </cell>
          <cell r="N45">
            <v>30213</v>
          </cell>
          <cell r="O45">
            <v>628407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40300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962300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25200</v>
          </cell>
          <cell r="BP45">
            <v>29800</v>
          </cell>
          <cell r="BQ45">
            <v>411600</v>
          </cell>
          <cell r="BR45">
            <v>0</v>
          </cell>
          <cell r="BS45">
            <v>3000</v>
          </cell>
          <cell r="BT45">
            <v>173300</v>
          </cell>
          <cell r="BU45">
            <v>0</v>
          </cell>
          <cell r="BV45">
            <v>0</v>
          </cell>
          <cell r="BW45">
            <v>0</v>
          </cell>
          <cell r="BX45">
            <v>617700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29800</v>
          </cell>
          <cell r="CJ45">
            <v>411600</v>
          </cell>
          <cell r="CK45">
            <v>0</v>
          </cell>
          <cell r="CL45">
            <v>3000</v>
          </cell>
          <cell r="CM45">
            <v>173300</v>
          </cell>
          <cell r="CN45">
            <v>0</v>
          </cell>
          <cell r="CO45">
            <v>0</v>
          </cell>
          <cell r="CP45">
            <v>0</v>
          </cell>
          <cell r="CQ45">
            <v>617700</v>
          </cell>
          <cell r="CR45">
            <v>1645500</v>
          </cell>
        </row>
        <row r="46">
          <cell r="A46">
            <v>23108</v>
          </cell>
          <cell r="B46" t="str">
            <v>J. Allen</v>
          </cell>
          <cell r="C46" t="str">
            <v>7 &amp; 8</v>
          </cell>
          <cell r="D46">
            <v>23108</v>
          </cell>
          <cell r="E46">
            <v>4</v>
          </cell>
          <cell r="F46" t="str">
            <v xml:space="preserve">FOR THE CHILD, INC. 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76200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18900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997000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1092100</v>
          </cell>
        </row>
        <row r="47">
          <cell r="A47">
            <v>23109</v>
          </cell>
          <cell r="B47" t="str">
            <v>O. Celis</v>
          </cell>
          <cell r="C47">
            <v>4</v>
          </cell>
          <cell r="D47">
            <v>23109</v>
          </cell>
          <cell r="E47">
            <v>3</v>
          </cell>
          <cell r="F47" t="str">
            <v>CEDARS-SINAI MEDICAL CENTER</v>
          </cell>
          <cell r="N47">
            <v>0</v>
          </cell>
          <cell r="O47">
            <v>211193</v>
          </cell>
          <cell r="P47">
            <v>0</v>
          </cell>
          <cell r="Q47">
            <v>0</v>
          </cell>
          <cell r="R47">
            <v>157600</v>
          </cell>
          <cell r="S47">
            <v>0</v>
          </cell>
          <cell r="T47">
            <v>0</v>
          </cell>
          <cell r="U47">
            <v>0</v>
          </cell>
          <cell r="V47">
            <v>3100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58500</v>
          </cell>
          <cell r="AX47">
            <v>107600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7100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1058800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 t="str">
            <v>.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1392700</v>
          </cell>
        </row>
        <row r="48">
          <cell r="A48">
            <v>23112</v>
          </cell>
          <cell r="B48" t="str">
            <v>R. Kay</v>
          </cell>
          <cell r="C48">
            <v>4</v>
          </cell>
          <cell r="D48">
            <v>23112</v>
          </cell>
          <cell r="E48">
            <v>3</v>
          </cell>
          <cell r="F48" t="str">
            <v>CHILDREN'S HOSPITAL OF LOS ANGELES</v>
          </cell>
          <cell r="N48">
            <v>0</v>
          </cell>
          <cell r="O48">
            <v>728170</v>
          </cell>
          <cell r="P48">
            <v>0</v>
          </cell>
          <cell r="Q48">
            <v>0</v>
          </cell>
          <cell r="R48">
            <v>122800</v>
          </cell>
          <cell r="S48">
            <v>0</v>
          </cell>
          <cell r="T48">
            <v>0</v>
          </cell>
          <cell r="U48">
            <v>0</v>
          </cell>
          <cell r="V48">
            <v>392500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395000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792300</v>
          </cell>
          <cell r="AT48">
            <v>0</v>
          </cell>
          <cell r="AU48">
            <v>0</v>
          </cell>
          <cell r="AV48">
            <v>0</v>
          </cell>
          <cell r="AW48">
            <v>18400</v>
          </cell>
          <cell r="AX48">
            <v>117800</v>
          </cell>
          <cell r="AY48">
            <v>0</v>
          </cell>
          <cell r="AZ48">
            <v>0</v>
          </cell>
          <cell r="BA48">
            <v>450400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1450000</v>
          </cell>
          <cell r="BM48">
            <v>0</v>
          </cell>
          <cell r="BN48">
            <v>0</v>
          </cell>
          <cell r="BO48">
            <v>6172300</v>
          </cell>
          <cell r="BP48">
            <v>518000</v>
          </cell>
          <cell r="BQ48">
            <v>0</v>
          </cell>
          <cell r="BR48">
            <v>107100</v>
          </cell>
          <cell r="BS48">
            <v>29300</v>
          </cell>
          <cell r="BT48">
            <v>273400</v>
          </cell>
          <cell r="BU48">
            <v>0</v>
          </cell>
          <cell r="BV48">
            <v>0</v>
          </cell>
          <cell r="BW48">
            <v>0</v>
          </cell>
          <cell r="BX48">
            <v>927800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518000</v>
          </cell>
          <cell r="CJ48">
            <v>0</v>
          </cell>
          <cell r="CK48">
            <v>107100</v>
          </cell>
          <cell r="CL48">
            <v>29300</v>
          </cell>
          <cell r="CM48">
            <v>273400</v>
          </cell>
          <cell r="CN48">
            <v>0</v>
          </cell>
          <cell r="CO48">
            <v>0</v>
          </cell>
          <cell r="CP48">
            <v>0</v>
          </cell>
          <cell r="CQ48">
            <v>927800</v>
          </cell>
          <cell r="CR48">
            <v>10839300</v>
          </cell>
        </row>
        <row r="49">
          <cell r="A49">
            <v>23113</v>
          </cell>
          <cell r="B49" t="str">
            <v>T. Beliz</v>
          </cell>
          <cell r="C49" t="str">
            <v>7 &amp; 8</v>
          </cell>
          <cell r="D49">
            <v>23113</v>
          </cell>
          <cell r="E49">
            <v>2</v>
          </cell>
          <cell r="F49" t="str">
            <v>CITY OF GARDENA</v>
          </cell>
          <cell r="N49">
            <v>0</v>
          </cell>
          <cell r="O49">
            <v>93885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74400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74400</v>
          </cell>
        </row>
        <row r="50">
          <cell r="A50">
            <v>23114</v>
          </cell>
          <cell r="B50" t="str">
            <v>T. Beliz</v>
          </cell>
          <cell r="C50">
            <v>4</v>
          </cell>
          <cell r="D50">
            <v>23114</v>
          </cell>
          <cell r="E50">
            <v>4</v>
          </cell>
          <cell r="F50" t="str">
            <v>COMMUNITY FAMILY GUIDANCE CENTER</v>
          </cell>
          <cell r="N50">
            <v>0</v>
          </cell>
          <cell r="O50">
            <v>596347</v>
          </cell>
          <cell r="P50">
            <v>165</v>
          </cell>
          <cell r="Q50">
            <v>0</v>
          </cell>
          <cell r="R50">
            <v>100000</v>
          </cell>
          <cell r="S50">
            <v>0</v>
          </cell>
          <cell r="T50">
            <v>0</v>
          </cell>
          <cell r="U50">
            <v>0</v>
          </cell>
          <cell r="V50">
            <v>26500</v>
          </cell>
          <cell r="W50">
            <v>39700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150000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96000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196200</v>
          </cell>
          <cell r="AX50">
            <v>150000</v>
          </cell>
          <cell r="AY50">
            <v>0</v>
          </cell>
          <cell r="AZ50">
            <v>0</v>
          </cell>
          <cell r="BA50">
            <v>299700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348000</v>
          </cell>
          <cell r="BM50">
            <v>0</v>
          </cell>
          <cell r="BN50">
            <v>0</v>
          </cell>
          <cell r="BO50">
            <v>2887400</v>
          </cell>
          <cell r="BP50">
            <v>252000</v>
          </cell>
          <cell r="BQ50">
            <v>0</v>
          </cell>
          <cell r="BR50">
            <v>114700</v>
          </cell>
          <cell r="BS50">
            <v>14300</v>
          </cell>
          <cell r="BT50">
            <v>76400</v>
          </cell>
          <cell r="BU50">
            <v>0</v>
          </cell>
          <cell r="BV50">
            <v>0</v>
          </cell>
          <cell r="BW50">
            <v>0</v>
          </cell>
          <cell r="BX50">
            <v>457400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252000</v>
          </cell>
          <cell r="CJ50">
            <v>0</v>
          </cell>
          <cell r="CK50">
            <v>114700</v>
          </cell>
          <cell r="CL50">
            <v>14300</v>
          </cell>
          <cell r="CM50">
            <v>76400</v>
          </cell>
          <cell r="CN50">
            <v>0</v>
          </cell>
          <cell r="CO50">
            <v>0</v>
          </cell>
          <cell r="CP50">
            <v>0</v>
          </cell>
          <cell r="CQ50">
            <v>457400</v>
          </cell>
          <cell r="CR50">
            <v>4750900</v>
          </cell>
        </row>
        <row r="51">
          <cell r="A51">
            <v>23116</v>
          </cell>
          <cell r="B51" t="str">
            <v>O. Celis</v>
          </cell>
          <cell r="C51" t="str">
            <v>1,2 &amp; 5</v>
          </cell>
          <cell r="D51">
            <v>23116</v>
          </cell>
          <cell r="E51">
            <v>2</v>
          </cell>
          <cell r="F51" t="str">
            <v xml:space="preserve">DIDI HIRSCH PSYCHIATRIC SERVICE </v>
          </cell>
          <cell r="N51">
            <v>937140</v>
          </cell>
          <cell r="O51">
            <v>4217210</v>
          </cell>
          <cell r="P51">
            <v>0</v>
          </cell>
          <cell r="Q51">
            <v>0</v>
          </cell>
          <cell r="R51">
            <v>175000</v>
          </cell>
          <cell r="S51">
            <v>0</v>
          </cell>
          <cell r="T51">
            <v>0</v>
          </cell>
          <cell r="U51">
            <v>0</v>
          </cell>
          <cell r="V51">
            <v>1566500</v>
          </cell>
          <cell r="W51">
            <v>48200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964900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180000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240300</v>
          </cell>
          <cell r="AX51">
            <v>135000</v>
          </cell>
          <cell r="AY51">
            <v>0</v>
          </cell>
          <cell r="AZ51">
            <v>30000</v>
          </cell>
          <cell r="BA51">
            <v>433900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3965100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6659500</v>
          </cell>
          <cell r="BP51">
            <v>588000</v>
          </cell>
          <cell r="BQ51">
            <v>2063700</v>
          </cell>
          <cell r="BR51">
            <v>0</v>
          </cell>
          <cell r="BS51">
            <v>818900</v>
          </cell>
          <cell r="BT51">
            <v>1099600</v>
          </cell>
          <cell r="BU51">
            <v>0</v>
          </cell>
          <cell r="BV51">
            <v>0</v>
          </cell>
          <cell r="BW51">
            <v>0</v>
          </cell>
          <cell r="BX51">
            <v>4570200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588000</v>
          </cell>
          <cell r="CJ51">
            <v>2063700</v>
          </cell>
          <cell r="CK51">
            <v>0</v>
          </cell>
          <cell r="CL51">
            <v>818900</v>
          </cell>
          <cell r="CM51">
            <v>1099600</v>
          </cell>
          <cell r="CN51">
            <v>0</v>
          </cell>
          <cell r="CO51">
            <v>0</v>
          </cell>
          <cell r="CP51">
            <v>0</v>
          </cell>
          <cell r="CQ51">
            <v>4570200</v>
          </cell>
          <cell r="CR51">
            <v>18968600</v>
          </cell>
        </row>
        <row r="52">
          <cell r="A52">
            <v>23118</v>
          </cell>
          <cell r="B52" t="str">
            <v>J. Allen</v>
          </cell>
          <cell r="C52">
            <v>3</v>
          </cell>
          <cell r="D52">
            <v>23118</v>
          </cell>
          <cell r="E52">
            <v>3</v>
          </cell>
          <cell r="F52" t="str">
            <v>DUBNOFF CENTER FOR CHILD DEV &amp; EDU THERAPY, INC.</v>
          </cell>
          <cell r="N52">
            <v>0</v>
          </cell>
          <cell r="O52">
            <v>376247</v>
          </cell>
          <cell r="P52">
            <v>0</v>
          </cell>
          <cell r="Q52">
            <v>0</v>
          </cell>
          <cell r="R52">
            <v>164600</v>
          </cell>
          <cell r="S52">
            <v>0</v>
          </cell>
          <cell r="T52">
            <v>0</v>
          </cell>
          <cell r="U52">
            <v>0</v>
          </cell>
          <cell r="V52">
            <v>175700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75000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154900</v>
          </cell>
          <cell r="AX52">
            <v>126800</v>
          </cell>
          <cell r="AY52">
            <v>0</v>
          </cell>
          <cell r="AZ52">
            <v>85700</v>
          </cell>
          <cell r="BA52">
            <v>97600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50000</v>
          </cell>
          <cell r="BI52">
            <v>11300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1444600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39800</v>
          </cell>
          <cell r="BU52">
            <v>0</v>
          </cell>
          <cell r="BV52">
            <v>0</v>
          </cell>
          <cell r="BW52">
            <v>0</v>
          </cell>
          <cell r="BX52">
            <v>39800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39800</v>
          </cell>
          <cell r="CN52">
            <v>0</v>
          </cell>
          <cell r="CO52">
            <v>0</v>
          </cell>
          <cell r="CP52">
            <v>0</v>
          </cell>
          <cell r="CQ52">
            <v>39800</v>
          </cell>
          <cell r="CR52">
            <v>2426000</v>
          </cell>
        </row>
        <row r="53">
          <cell r="A53">
            <v>23119</v>
          </cell>
          <cell r="B53" t="str">
            <v>O. Celis</v>
          </cell>
          <cell r="C53" t="str">
            <v>1,2 &amp; 5</v>
          </cell>
          <cell r="D53">
            <v>23119</v>
          </cell>
          <cell r="E53">
            <v>3</v>
          </cell>
          <cell r="F53" t="str">
            <v>EL CENTRO DE AMISTAD, INC.</v>
          </cell>
          <cell r="N53">
            <v>2464</v>
          </cell>
          <cell r="O53">
            <v>261797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71100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220000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30000</v>
          </cell>
          <cell r="BA53">
            <v>154600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245600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1362400</v>
          </cell>
          <cell r="BP53">
            <v>0</v>
          </cell>
          <cell r="BQ53">
            <v>0</v>
          </cell>
          <cell r="BR53">
            <v>0</v>
          </cell>
          <cell r="BS53">
            <v>5900</v>
          </cell>
          <cell r="BT53">
            <v>53500</v>
          </cell>
          <cell r="BU53">
            <v>0</v>
          </cell>
          <cell r="BV53">
            <v>0</v>
          </cell>
          <cell r="BW53">
            <v>0</v>
          </cell>
          <cell r="BX53">
            <v>59400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5900</v>
          </cell>
          <cell r="CM53">
            <v>53500</v>
          </cell>
          <cell r="CN53">
            <v>0</v>
          </cell>
          <cell r="CO53">
            <v>0</v>
          </cell>
          <cell r="CP53">
            <v>0</v>
          </cell>
          <cell r="CQ53">
            <v>59400</v>
          </cell>
          <cell r="CR53">
            <v>2143100</v>
          </cell>
        </row>
        <row r="54">
          <cell r="A54">
            <v>23122</v>
          </cell>
          <cell r="B54" t="str">
            <v>T. Beliz</v>
          </cell>
          <cell r="C54">
            <v>4</v>
          </cell>
          <cell r="D54">
            <v>23122</v>
          </cell>
          <cell r="E54">
            <v>5</v>
          </cell>
          <cell r="F54" t="str">
            <v xml:space="preserve">ENKI HEALTH AND RESEARCH SYSTEMS, INC. </v>
          </cell>
          <cell r="N54">
            <v>407943</v>
          </cell>
          <cell r="O54">
            <v>6859642</v>
          </cell>
          <cell r="P54">
            <v>13250</v>
          </cell>
          <cell r="Q54">
            <v>0</v>
          </cell>
          <cell r="R54">
            <v>178000</v>
          </cell>
          <cell r="S54">
            <v>0</v>
          </cell>
          <cell r="T54">
            <v>0</v>
          </cell>
          <cell r="U54">
            <v>0</v>
          </cell>
          <cell r="V54">
            <v>1775100</v>
          </cell>
          <cell r="W54">
            <v>113700</v>
          </cell>
          <cell r="X54">
            <v>0</v>
          </cell>
          <cell r="Y54">
            <v>0</v>
          </cell>
          <cell r="Z54">
            <v>41600</v>
          </cell>
          <cell r="AA54">
            <v>50160</v>
          </cell>
          <cell r="AB54">
            <v>1024000</v>
          </cell>
          <cell r="AC54">
            <v>290000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163200</v>
          </cell>
          <cell r="AX54">
            <v>403000</v>
          </cell>
          <cell r="AY54">
            <v>0</v>
          </cell>
          <cell r="AZ54">
            <v>0</v>
          </cell>
          <cell r="BA54">
            <v>1013100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6552800</v>
          </cell>
          <cell r="BJ54">
            <v>0</v>
          </cell>
          <cell r="BK54">
            <v>0</v>
          </cell>
          <cell r="BL54">
            <v>348000</v>
          </cell>
          <cell r="BM54">
            <v>200640</v>
          </cell>
          <cell r="BN54">
            <v>0</v>
          </cell>
          <cell r="BO54">
            <v>11720900</v>
          </cell>
          <cell r="BP54">
            <v>266000</v>
          </cell>
          <cell r="BQ54">
            <v>1334600</v>
          </cell>
          <cell r="BR54">
            <v>28000</v>
          </cell>
          <cell r="BS54">
            <v>345900</v>
          </cell>
          <cell r="BT54">
            <v>1497500</v>
          </cell>
          <cell r="BU54">
            <v>0</v>
          </cell>
          <cell r="BV54">
            <v>0</v>
          </cell>
          <cell r="BW54">
            <v>0</v>
          </cell>
          <cell r="BX54">
            <v>3472000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266000</v>
          </cell>
          <cell r="CJ54">
            <v>1334600</v>
          </cell>
          <cell r="CK54">
            <v>28000</v>
          </cell>
          <cell r="CL54">
            <v>345900</v>
          </cell>
          <cell r="CM54">
            <v>1497500</v>
          </cell>
          <cell r="CN54">
            <v>0</v>
          </cell>
          <cell r="CO54">
            <v>0</v>
          </cell>
          <cell r="CP54">
            <v>0</v>
          </cell>
          <cell r="CQ54">
            <v>3472000</v>
          </cell>
          <cell r="CR54">
            <v>27346200</v>
          </cell>
        </row>
        <row r="55">
          <cell r="A55">
            <v>23123</v>
          </cell>
          <cell r="B55" t="str">
            <v>T. Beliz</v>
          </cell>
          <cell r="C55">
            <v>4</v>
          </cell>
          <cell r="D55">
            <v>23123</v>
          </cell>
          <cell r="E55">
            <v>1</v>
          </cell>
          <cell r="F55" t="str">
            <v>FILIPINO-AMERICAN SERVICE GROUP, INC.</v>
          </cell>
          <cell r="N55">
            <v>0</v>
          </cell>
          <cell r="O55">
            <v>58881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46600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46600</v>
          </cell>
        </row>
        <row r="56">
          <cell r="A56">
            <v>23125</v>
          </cell>
          <cell r="B56" t="str">
            <v>J. Allen</v>
          </cell>
          <cell r="C56">
            <v>6</v>
          </cell>
          <cell r="D56">
            <v>23125</v>
          </cell>
          <cell r="E56">
            <v>2</v>
          </cell>
          <cell r="F56" t="str">
            <v>1736 FAMILY CRISIS CENTER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225000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2000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152000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379000</v>
          </cell>
        </row>
        <row r="57">
          <cell r="A57">
            <v>23128</v>
          </cell>
          <cell r="B57" t="str">
            <v>O. Celis</v>
          </cell>
          <cell r="C57">
            <v>4</v>
          </cell>
          <cell r="D57">
            <v>23128</v>
          </cell>
          <cell r="E57">
            <v>1</v>
          </cell>
          <cell r="F57" t="str">
            <v xml:space="preserve">GATEWAYS HOSPITAL &amp; MHC </v>
          </cell>
          <cell r="N57">
            <v>5268</v>
          </cell>
          <cell r="O57">
            <v>6368344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6979300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75000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700000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57100</v>
          </cell>
          <cell r="BA57">
            <v>29200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50000</v>
          </cell>
          <cell r="BI57">
            <v>2088700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144000</v>
          </cell>
          <cell r="BO57">
            <v>979000</v>
          </cell>
          <cell r="BP57">
            <v>0</v>
          </cell>
          <cell r="BQ57">
            <v>2747500</v>
          </cell>
          <cell r="BR57">
            <v>0</v>
          </cell>
          <cell r="BS57">
            <v>162100</v>
          </cell>
          <cell r="BT57">
            <v>1855400</v>
          </cell>
          <cell r="BU57">
            <v>0</v>
          </cell>
          <cell r="BV57">
            <v>0</v>
          </cell>
          <cell r="BW57">
            <v>0</v>
          </cell>
          <cell r="BX57">
            <v>4765000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2747500</v>
          </cell>
          <cell r="CK57">
            <v>0</v>
          </cell>
          <cell r="CL57">
            <v>162100</v>
          </cell>
          <cell r="CM57">
            <v>1855400</v>
          </cell>
          <cell r="CN57">
            <v>0</v>
          </cell>
          <cell r="CO57">
            <v>0</v>
          </cell>
          <cell r="CP57">
            <v>0</v>
          </cell>
          <cell r="CQ57">
            <v>4765000</v>
          </cell>
          <cell r="CR57">
            <v>15867300</v>
          </cell>
        </row>
        <row r="58">
          <cell r="A58">
            <v>23132</v>
          </cell>
          <cell r="B58" t="str">
            <v>T. Beliz</v>
          </cell>
          <cell r="C58">
            <v>3</v>
          </cell>
          <cell r="D58">
            <v>23132</v>
          </cell>
          <cell r="E58">
            <v>5</v>
          </cell>
          <cell r="F58" t="str">
            <v>HATHAWAY SYCAMORES CHILD &amp; FAMILY SERVICES</v>
          </cell>
          <cell r="N58">
            <v>0</v>
          </cell>
          <cell r="O58">
            <v>942322</v>
          </cell>
          <cell r="P58">
            <v>2627</v>
          </cell>
          <cell r="Q58">
            <v>0</v>
          </cell>
          <cell r="R58">
            <v>805800</v>
          </cell>
          <cell r="S58">
            <v>0</v>
          </cell>
          <cell r="T58">
            <v>0</v>
          </cell>
          <cell r="U58">
            <v>0</v>
          </cell>
          <cell r="V58">
            <v>141700</v>
          </cell>
          <cell r="W58">
            <v>37800</v>
          </cell>
          <cell r="X58">
            <v>0</v>
          </cell>
          <cell r="Y58">
            <v>0</v>
          </cell>
          <cell r="Z58">
            <v>50400</v>
          </cell>
          <cell r="AA58">
            <v>110160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40000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276600</v>
          </cell>
          <cell r="AX58">
            <v>685800</v>
          </cell>
          <cell r="AY58">
            <v>0</v>
          </cell>
          <cell r="AZ58">
            <v>0</v>
          </cell>
          <cell r="BA58">
            <v>921800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245900</v>
          </cell>
          <cell r="BJ58">
            <v>0</v>
          </cell>
          <cell r="BK58">
            <v>0</v>
          </cell>
          <cell r="BL58">
            <v>0</v>
          </cell>
          <cell r="BM58">
            <v>440640</v>
          </cell>
          <cell r="BN58">
            <v>0</v>
          </cell>
          <cell r="BO58">
            <v>23133300</v>
          </cell>
          <cell r="BP58">
            <v>1778000</v>
          </cell>
          <cell r="BQ58">
            <v>126000</v>
          </cell>
          <cell r="BR58">
            <v>70000</v>
          </cell>
          <cell r="BS58">
            <v>238900</v>
          </cell>
          <cell r="BT58">
            <v>784300</v>
          </cell>
          <cell r="BU58">
            <v>0</v>
          </cell>
          <cell r="BV58">
            <v>0</v>
          </cell>
          <cell r="BW58">
            <v>0</v>
          </cell>
          <cell r="BX58">
            <v>2997200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1778000</v>
          </cell>
          <cell r="CJ58">
            <v>126000</v>
          </cell>
          <cell r="CK58">
            <v>70000</v>
          </cell>
          <cell r="CL58">
            <v>238900</v>
          </cell>
          <cell r="CM58">
            <v>784300</v>
          </cell>
          <cell r="CN58">
            <v>0</v>
          </cell>
          <cell r="CO58">
            <v>0</v>
          </cell>
          <cell r="CP58">
            <v>0</v>
          </cell>
          <cell r="CQ58">
            <v>2997200</v>
          </cell>
          <cell r="CR58">
            <v>29887100</v>
          </cell>
        </row>
        <row r="59">
          <cell r="A59">
            <v>23133</v>
          </cell>
          <cell r="B59" t="str">
            <v>J. Allen</v>
          </cell>
          <cell r="C59" t="str">
            <v>1,2 &amp; 5</v>
          </cell>
          <cell r="D59">
            <v>23133</v>
          </cell>
          <cell r="E59">
            <v>3</v>
          </cell>
          <cell r="F59" t="str">
            <v>HILLVIEW MENTAL HEALTH CENTER,  INC.</v>
          </cell>
          <cell r="N59">
            <v>138256</v>
          </cell>
          <cell r="O59">
            <v>2869493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502800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125000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200600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30000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3423900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493700</v>
          </cell>
          <cell r="BP59">
            <v>252000</v>
          </cell>
          <cell r="BQ59">
            <v>1658800</v>
          </cell>
          <cell r="BR59">
            <v>0</v>
          </cell>
          <cell r="BS59">
            <v>1661300</v>
          </cell>
          <cell r="BT59">
            <v>1187500</v>
          </cell>
          <cell r="BU59">
            <v>0</v>
          </cell>
          <cell r="BV59">
            <v>0</v>
          </cell>
          <cell r="BW59">
            <v>0</v>
          </cell>
          <cell r="BX59">
            <v>4759600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252000</v>
          </cell>
          <cell r="CJ59">
            <v>1658800</v>
          </cell>
          <cell r="CK59">
            <v>0</v>
          </cell>
          <cell r="CL59">
            <v>1661300</v>
          </cell>
          <cell r="CM59">
            <v>1187500</v>
          </cell>
          <cell r="CN59">
            <v>0</v>
          </cell>
          <cell r="CO59">
            <v>0</v>
          </cell>
          <cell r="CP59">
            <v>0</v>
          </cell>
          <cell r="CQ59">
            <v>4759600</v>
          </cell>
          <cell r="CR59">
            <v>9535600</v>
          </cell>
        </row>
        <row r="60">
          <cell r="A60">
            <v>23134</v>
          </cell>
          <cell r="B60" t="str">
            <v>J. Allen</v>
          </cell>
          <cell r="C60">
            <v>4</v>
          </cell>
          <cell r="D60">
            <v>23134</v>
          </cell>
          <cell r="E60">
            <v>4</v>
          </cell>
          <cell r="F60" t="str">
            <v>CLONTARF MANOR INC.</v>
          </cell>
          <cell r="N60">
            <v>0</v>
          </cell>
          <cell r="O60">
            <v>540763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863000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98800</v>
          </cell>
          <cell r="BR60">
            <v>0</v>
          </cell>
          <cell r="BS60">
            <v>3000</v>
          </cell>
          <cell r="BT60">
            <v>47300</v>
          </cell>
          <cell r="BU60">
            <v>0</v>
          </cell>
          <cell r="BV60">
            <v>0</v>
          </cell>
          <cell r="BW60">
            <v>0</v>
          </cell>
          <cell r="BX60">
            <v>149100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98800</v>
          </cell>
          <cell r="CK60">
            <v>0</v>
          </cell>
          <cell r="CL60">
            <v>3000</v>
          </cell>
          <cell r="CM60">
            <v>47300</v>
          </cell>
          <cell r="CN60">
            <v>0</v>
          </cell>
          <cell r="CO60">
            <v>0</v>
          </cell>
          <cell r="CP60">
            <v>0</v>
          </cell>
          <cell r="CQ60">
            <v>149100</v>
          </cell>
          <cell r="CR60">
            <v>1012100</v>
          </cell>
        </row>
        <row r="61">
          <cell r="A61">
            <v>23135</v>
          </cell>
          <cell r="B61" t="str">
            <v>R. Kay</v>
          </cell>
          <cell r="C61">
            <v>3</v>
          </cell>
          <cell r="D61">
            <v>23135</v>
          </cell>
          <cell r="E61">
            <v>5</v>
          </cell>
          <cell r="F61" t="str">
            <v xml:space="preserve">HILLSIDES (FORMERLY CHURCH HOME FOR CHILDREN) </v>
          </cell>
          <cell r="N61">
            <v>0</v>
          </cell>
          <cell r="O61">
            <v>30415</v>
          </cell>
          <cell r="P61">
            <v>0</v>
          </cell>
          <cell r="Q61">
            <v>0</v>
          </cell>
          <cell r="R61">
            <v>80000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21900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40000</v>
          </cell>
          <cell r="AY61">
            <v>0</v>
          </cell>
          <cell r="AZ61">
            <v>0</v>
          </cell>
          <cell r="BA61">
            <v>222600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18400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7420500</v>
          </cell>
          <cell r="BP61">
            <v>1428000</v>
          </cell>
          <cell r="BQ61">
            <v>196000</v>
          </cell>
          <cell r="BR61">
            <v>99500</v>
          </cell>
          <cell r="BS61">
            <v>306200</v>
          </cell>
          <cell r="BT61">
            <v>638000</v>
          </cell>
          <cell r="BU61">
            <v>0</v>
          </cell>
          <cell r="BV61">
            <v>0</v>
          </cell>
          <cell r="BW61">
            <v>0</v>
          </cell>
          <cell r="BX61">
            <v>2667700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1428000</v>
          </cell>
          <cell r="CJ61">
            <v>196000</v>
          </cell>
          <cell r="CK61">
            <v>99500</v>
          </cell>
          <cell r="CL61">
            <v>306200</v>
          </cell>
          <cell r="CM61">
            <v>638000</v>
          </cell>
          <cell r="CN61">
            <v>0</v>
          </cell>
          <cell r="CO61">
            <v>0</v>
          </cell>
          <cell r="CP61">
            <v>0</v>
          </cell>
          <cell r="CQ61">
            <v>2667700</v>
          </cell>
          <cell r="CR61">
            <v>10471100</v>
          </cell>
        </row>
        <row r="62">
          <cell r="A62">
            <v>23136</v>
          </cell>
          <cell r="B62" t="str">
            <v>T. Beliz</v>
          </cell>
          <cell r="C62">
            <v>6</v>
          </cell>
          <cell r="D62">
            <v>23136</v>
          </cell>
          <cell r="E62">
            <v>2</v>
          </cell>
          <cell r="F62" t="str">
            <v xml:space="preserve">KEDREN COMMUNITY HEALTH CENTER, INC. DBA KEDREN </v>
          </cell>
          <cell r="N62">
            <v>115654</v>
          </cell>
          <cell r="O62">
            <v>9584886</v>
          </cell>
          <cell r="P62">
            <v>750</v>
          </cell>
          <cell r="Q62">
            <v>0</v>
          </cell>
          <cell r="R62">
            <v>0</v>
          </cell>
          <cell r="S62">
            <v>4997000</v>
          </cell>
          <cell r="T62">
            <v>0</v>
          </cell>
          <cell r="U62">
            <v>0</v>
          </cell>
          <cell r="V62">
            <v>5068400</v>
          </cell>
          <cell r="W62">
            <v>215700</v>
          </cell>
          <cell r="X62">
            <v>0</v>
          </cell>
          <cell r="Y62">
            <v>0</v>
          </cell>
          <cell r="Z62">
            <v>24700</v>
          </cell>
          <cell r="AA62">
            <v>0</v>
          </cell>
          <cell r="AB62">
            <v>300000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40000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21400</v>
          </cell>
          <cell r="BA62">
            <v>83200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5349500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7013700</v>
          </cell>
          <cell r="BP62">
            <v>742000</v>
          </cell>
          <cell r="BQ62">
            <v>1667500</v>
          </cell>
          <cell r="BR62">
            <v>14000</v>
          </cell>
          <cell r="BS62">
            <v>496000</v>
          </cell>
          <cell r="BT62">
            <v>738200</v>
          </cell>
          <cell r="BU62">
            <v>0</v>
          </cell>
          <cell r="BV62">
            <v>0</v>
          </cell>
          <cell r="BW62">
            <v>0</v>
          </cell>
          <cell r="BX62">
            <v>3657700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742000</v>
          </cell>
          <cell r="CJ62">
            <v>1667500</v>
          </cell>
          <cell r="CK62">
            <v>14000</v>
          </cell>
          <cell r="CL62">
            <v>496000</v>
          </cell>
          <cell r="CM62">
            <v>738200</v>
          </cell>
          <cell r="CN62">
            <v>0</v>
          </cell>
          <cell r="CO62">
            <v>0</v>
          </cell>
          <cell r="CP62">
            <v>0</v>
          </cell>
          <cell r="CQ62">
            <v>3657700</v>
          </cell>
          <cell r="CR62">
            <v>26771300</v>
          </cell>
        </row>
        <row r="63">
          <cell r="A63">
            <v>23137</v>
          </cell>
          <cell r="B63" t="str">
            <v>T. Beliz</v>
          </cell>
          <cell r="C63">
            <v>4</v>
          </cell>
          <cell r="D63">
            <v>23137</v>
          </cell>
          <cell r="E63">
            <v>2</v>
          </cell>
          <cell r="F63" t="str">
            <v>KOREATOWN YOUTH &amp; COMMUNITY CENTER, INC.</v>
          </cell>
          <cell r="N63">
            <v>0</v>
          </cell>
          <cell r="O63">
            <v>140784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106100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72000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1400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243000</v>
          </cell>
          <cell r="BP63">
            <v>0</v>
          </cell>
          <cell r="BQ63">
            <v>0</v>
          </cell>
          <cell r="BR63">
            <v>0</v>
          </cell>
          <cell r="BS63">
            <v>2800</v>
          </cell>
          <cell r="BT63">
            <v>27800</v>
          </cell>
          <cell r="BU63">
            <v>0</v>
          </cell>
          <cell r="BV63">
            <v>0</v>
          </cell>
          <cell r="BW63">
            <v>0</v>
          </cell>
          <cell r="BX63">
            <v>30600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2800</v>
          </cell>
          <cell r="CM63">
            <v>27800</v>
          </cell>
          <cell r="CN63">
            <v>0</v>
          </cell>
          <cell r="CO63">
            <v>0</v>
          </cell>
          <cell r="CP63">
            <v>0</v>
          </cell>
          <cell r="CQ63">
            <v>30600</v>
          </cell>
          <cell r="CR63">
            <v>453100</v>
          </cell>
        </row>
        <row r="64">
          <cell r="A64">
            <v>23138</v>
          </cell>
          <cell r="B64" t="str">
            <v>R. Kay</v>
          </cell>
          <cell r="C64" t="str">
            <v>1,2 &amp; 5</v>
          </cell>
          <cell r="D64">
            <v>23138</v>
          </cell>
          <cell r="E64">
            <v>3</v>
          </cell>
          <cell r="F64" t="str">
            <v xml:space="preserve">THE HELP GROUP C&amp;F CTR (FORMELY LA CTR FOR THERAPY &amp; ED) </v>
          </cell>
          <cell r="N64">
            <v>0</v>
          </cell>
          <cell r="O64">
            <v>1726959</v>
          </cell>
          <cell r="P64">
            <v>2712</v>
          </cell>
          <cell r="Q64">
            <v>0</v>
          </cell>
          <cell r="R64">
            <v>532800</v>
          </cell>
          <cell r="S64">
            <v>0</v>
          </cell>
          <cell r="T64">
            <v>0</v>
          </cell>
          <cell r="U64">
            <v>0</v>
          </cell>
          <cell r="V64">
            <v>40200</v>
          </cell>
          <cell r="W64">
            <v>27100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204700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1194500</v>
          </cell>
          <cell r="AX64">
            <v>671600</v>
          </cell>
          <cell r="AY64">
            <v>0</v>
          </cell>
          <cell r="AZ64">
            <v>0</v>
          </cell>
          <cell r="BA64">
            <v>220400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76600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6428600</v>
          </cell>
          <cell r="BP64">
            <v>882000</v>
          </cell>
          <cell r="BQ64">
            <v>0</v>
          </cell>
          <cell r="BR64">
            <v>28000</v>
          </cell>
          <cell r="BS64">
            <v>48100</v>
          </cell>
          <cell r="BT64">
            <v>291100</v>
          </cell>
          <cell r="BU64">
            <v>0</v>
          </cell>
          <cell r="BV64">
            <v>0</v>
          </cell>
          <cell r="BW64">
            <v>0</v>
          </cell>
          <cell r="BX64">
            <v>1249200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882000</v>
          </cell>
          <cell r="CJ64">
            <v>0</v>
          </cell>
          <cell r="CK64">
            <v>28000</v>
          </cell>
          <cell r="CL64">
            <v>48100</v>
          </cell>
          <cell r="CM64">
            <v>291100</v>
          </cell>
          <cell r="CN64">
            <v>0</v>
          </cell>
          <cell r="CO64">
            <v>0</v>
          </cell>
          <cell r="CP64">
            <v>0</v>
          </cell>
          <cell r="CQ64">
            <v>1249200</v>
          </cell>
          <cell r="CR64">
            <v>10645700</v>
          </cell>
        </row>
        <row r="65">
          <cell r="A65">
            <v>23141</v>
          </cell>
          <cell r="B65" t="str">
            <v>J. Allen</v>
          </cell>
          <cell r="C65" t="str">
            <v>7 &amp; 8</v>
          </cell>
          <cell r="D65">
            <v>23141</v>
          </cell>
          <cell r="E65">
            <v>2</v>
          </cell>
          <cell r="F65" t="str">
            <v>LOS ANGELES CHILD GUIDANCE CLINIC</v>
          </cell>
          <cell r="N65">
            <v>0</v>
          </cell>
          <cell r="O65">
            <v>1532019</v>
          </cell>
          <cell r="P65">
            <v>1389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227200</v>
          </cell>
          <cell r="W65">
            <v>55200</v>
          </cell>
          <cell r="X65">
            <v>0</v>
          </cell>
          <cell r="Y65">
            <v>0</v>
          </cell>
          <cell r="Z65">
            <v>91700</v>
          </cell>
          <cell r="AA65">
            <v>0</v>
          </cell>
          <cell r="AB65">
            <v>650000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200200</v>
          </cell>
          <cell r="AX65">
            <v>0</v>
          </cell>
          <cell r="AY65">
            <v>0</v>
          </cell>
          <cell r="AZ65">
            <v>30000</v>
          </cell>
          <cell r="BA65">
            <v>432300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80000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11035500</v>
          </cell>
          <cell r="BP65">
            <v>1302000</v>
          </cell>
          <cell r="BQ65">
            <v>70000</v>
          </cell>
          <cell r="BR65">
            <v>42000</v>
          </cell>
          <cell r="BS65">
            <v>150100</v>
          </cell>
          <cell r="BT65">
            <v>573800</v>
          </cell>
          <cell r="BU65">
            <v>0</v>
          </cell>
          <cell r="BV65">
            <v>0</v>
          </cell>
          <cell r="BW65">
            <v>0</v>
          </cell>
          <cell r="BX65">
            <v>2137900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1302000</v>
          </cell>
          <cell r="CJ65">
            <v>70000</v>
          </cell>
          <cell r="CK65">
            <v>42000</v>
          </cell>
          <cell r="CL65">
            <v>150100</v>
          </cell>
          <cell r="CM65">
            <v>573800</v>
          </cell>
          <cell r="CN65">
            <v>0</v>
          </cell>
          <cell r="CO65">
            <v>0</v>
          </cell>
          <cell r="CP65">
            <v>0</v>
          </cell>
          <cell r="CQ65">
            <v>2137900</v>
          </cell>
          <cell r="CR65">
            <v>14940000</v>
          </cell>
        </row>
        <row r="66">
          <cell r="A66">
            <v>23142</v>
          </cell>
          <cell r="B66" t="str">
            <v>T. Beliz</v>
          </cell>
          <cell r="C66">
            <v>4</v>
          </cell>
          <cell r="D66">
            <v>23142</v>
          </cell>
          <cell r="E66">
            <v>3</v>
          </cell>
          <cell r="F66" t="str">
            <v>LOS ANGELES GAY &amp; LESBIAN COMMUNITY SVCS CTR</v>
          </cell>
          <cell r="N66">
            <v>0</v>
          </cell>
          <cell r="O66">
            <v>136070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107700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24900</v>
          </cell>
          <cell r="BU66">
            <v>0</v>
          </cell>
          <cell r="BV66">
            <v>0</v>
          </cell>
          <cell r="BW66">
            <v>0</v>
          </cell>
          <cell r="BX66">
            <v>24900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24900</v>
          </cell>
          <cell r="CN66">
            <v>0</v>
          </cell>
          <cell r="CO66">
            <v>0</v>
          </cell>
          <cell r="CP66">
            <v>0</v>
          </cell>
          <cell r="CQ66">
            <v>24900</v>
          </cell>
          <cell r="CR66">
            <v>132600</v>
          </cell>
        </row>
        <row r="67">
          <cell r="A67">
            <v>23143</v>
          </cell>
          <cell r="B67" t="str">
            <v>R. Kay</v>
          </cell>
          <cell r="C67">
            <v>4</v>
          </cell>
          <cell r="D67">
            <v>23143</v>
          </cell>
          <cell r="E67">
            <v>2</v>
          </cell>
          <cell r="F67" t="str">
            <v xml:space="preserve">LAMP INC. </v>
          </cell>
          <cell r="N67">
            <v>0</v>
          </cell>
          <cell r="O67">
            <v>317748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50000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384400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507600</v>
          </cell>
          <cell r="BR67">
            <v>0</v>
          </cell>
          <cell r="BS67">
            <v>0</v>
          </cell>
          <cell r="BT67">
            <v>1066500</v>
          </cell>
          <cell r="BU67">
            <v>0</v>
          </cell>
          <cell r="BV67">
            <v>0</v>
          </cell>
          <cell r="BW67">
            <v>0</v>
          </cell>
          <cell r="BX67">
            <v>1574100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507600</v>
          </cell>
          <cell r="CK67">
            <v>0</v>
          </cell>
          <cell r="CL67">
            <v>0</v>
          </cell>
          <cell r="CM67">
            <v>1066500</v>
          </cell>
          <cell r="CN67">
            <v>0</v>
          </cell>
          <cell r="CO67">
            <v>0</v>
          </cell>
          <cell r="CP67">
            <v>0</v>
          </cell>
          <cell r="CQ67">
            <v>1574100</v>
          </cell>
          <cell r="CR67">
            <v>2008500</v>
          </cell>
        </row>
        <row r="68">
          <cell r="A68">
            <v>23146</v>
          </cell>
          <cell r="B68" t="str">
            <v>J. Allen</v>
          </cell>
          <cell r="C68" t="str">
            <v>7 &amp; 8</v>
          </cell>
          <cell r="D68">
            <v>23146</v>
          </cell>
          <cell r="E68">
            <v>4</v>
          </cell>
          <cell r="F68" t="str">
            <v>MENTAL HEALTH AMERICA OF LOS ANGELES</v>
          </cell>
          <cell r="N68">
            <v>124267</v>
          </cell>
          <cell r="O68">
            <v>1885588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815000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348000</v>
          </cell>
          <cell r="AP68">
            <v>0</v>
          </cell>
          <cell r="AQ68">
            <v>0</v>
          </cell>
          <cell r="AR68">
            <v>1000000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70000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562000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265260</v>
          </cell>
          <cell r="BP68">
            <v>630000</v>
          </cell>
          <cell r="BQ68">
            <v>6430300</v>
          </cell>
          <cell r="BR68">
            <v>0</v>
          </cell>
          <cell r="BS68">
            <v>486100</v>
          </cell>
          <cell r="BT68">
            <v>4060900</v>
          </cell>
          <cell r="BU68">
            <v>0</v>
          </cell>
          <cell r="BV68">
            <v>0</v>
          </cell>
          <cell r="BW68">
            <v>0</v>
          </cell>
          <cell r="BX68">
            <v>11607300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630000</v>
          </cell>
          <cell r="CJ68">
            <v>6430300</v>
          </cell>
          <cell r="CK68">
            <v>0</v>
          </cell>
          <cell r="CL68">
            <v>486100</v>
          </cell>
          <cell r="CM68">
            <v>4060900</v>
          </cell>
          <cell r="CN68">
            <v>0</v>
          </cell>
          <cell r="CO68">
            <v>0</v>
          </cell>
          <cell r="CP68">
            <v>0</v>
          </cell>
          <cell r="CQ68">
            <v>11607300</v>
          </cell>
          <cell r="CR68">
            <v>14667560</v>
          </cell>
        </row>
        <row r="69">
          <cell r="A69">
            <v>23149</v>
          </cell>
          <cell r="B69" t="str">
            <v>J. Allen</v>
          </cell>
          <cell r="C69">
            <v>3</v>
          </cell>
          <cell r="D69">
            <v>23149</v>
          </cell>
          <cell r="E69">
            <v>3</v>
          </cell>
          <cell r="F69" t="str">
            <v xml:space="preserve">PENNY LANE CENTERS (NATIONAL FOUNDATION TREATMENT) </v>
          </cell>
          <cell r="N69">
            <v>0</v>
          </cell>
          <cell r="O69">
            <v>629656</v>
          </cell>
          <cell r="P69">
            <v>0</v>
          </cell>
          <cell r="Q69">
            <v>0</v>
          </cell>
          <cell r="R69">
            <v>150000</v>
          </cell>
          <cell r="S69">
            <v>0</v>
          </cell>
          <cell r="T69">
            <v>0</v>
          </cell>
          <cell r="U69">
            <v>0</v>
          </cell>
          <cell r="V69">
            <v>48100</v>
          </cell>
          <cell r="W69">
            <v>75500</v>
          </cell>
          <cell r="X69">
            <v>0</v>
          </cell>
          <cell r="Y69">
            <v>0</v>
          </cell>
          <cell r="Z69">
            <v>0</v>
          </cell>
          <cell r="AA69">
            <v>110160</v>
          </cell>
          <cell r="AB69">
            <v>425000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75000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6900</v>
          </cell>
          <cell r="AX69">
            <v>175000</v>
          </cell>
          <cell r="AY69">
            <v>0</v>
          </cell>
          <cell r="AZ69">
            <v>85700</v>
          </cell>
          <cell r="BA69">
            <v>326900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72800</v>
          </cell>
          <cell r="BJ69">
            <v>0</v>
          </cell>
          <cell r="BK69">
            <v>0</v>
          </cell>
          <cell r="BL69">
            <v>348000</v>
          </cell>
          <cell r="BM69">
            <v>840640</v>
          </cell>
          <cell r="BN69">
            <v>288000</v>
          </cell>
          <cell r="BO69">
            <v>11381800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51900</v>
          </cell>
          <cell r="BU69">
            <v>0</v>
          </cell>
          <cell r="BV69">
            <v>0</v>
          </cell>
          <cell r="BW69">
            <v>0</v>
          </cell>
          <cell r="BX69">
            <v>51900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51900</v>
          </cell>
          <cell r="CN69">
            <v>0</v>
          </cell>
          <cell r="CO69">
            <v>0</v>
          </cell>
          <cell r="CP69">
            <v>0</v>
          </cell>
          <cell r="CQ69">
            <v>51900</v>
          </cell>
          <cell r="CR69">
            <v>14461400</v>
          </cell>
        </row>
        <row r="70">
          <cell r="A70">
            <v>23151</v>
          </cell>
          <cell r="B70" t="str">
            <v>T. Beliz</v>
          </cell>
          <cell r="C70" t="str">
            <v>1,2 &amp; 5</v>
          </cell>
          <cell r="D70">
            <v>23151</v>
          </cell>
          <cell r="E70">
            <v>3</v>
          </cell>
          <cell r="F70" t="str">
            <v>OCEAN PARK COMMUNITY CENTER (McKinney)</v>
          </cell>
          <cell r="N70">
            <v>0</v>
          </cell>
          <cell r="O70">
            <v>15662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12400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195500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207900</v>
          </cell>
        </row>
        <row r="71">
          <cell r="A71">
            <v>23153</v>
          </cell>
          <cell r="B71" t="str">
            <v>J. Allen</v>
          </cell>
          <cell r="C71">
            <v>3</v>
          </cell>
          <cell r="D71">
            <v>23153</v>
          </cell>
          <cell r="E71">
            <v>5</v>
          </cell>
          <cell r="F71" t="str">
            <v xml:space="preserve">PACIFIC CLINICS </v>
          </cell>
          <cell r="N71">
            <v>226125</v>
          </cell>
          <cell r="O71">
            <v>11088143</v>
          </cell>
          <cell r="P71">
            <v>5829</v>
          </cell>
          <cell r="Q71">
            <v>0</v>
          </cell>
          <cell r="R71">
            <v>550000</v>
          </cell>
          <cell r="S71">
            <v>0</v>
          </cell>
          <cell r="T71">
            <v>0</v>
          </cell>
          <cell r="U71">
            <v>0</v>
          </cell>
          <cell r="V71">
            <v>656700</v>
          </cell>
          <cell r="W71">
            <v>167400</v>
          </cell>
          <cell r="X71">
            <v>0</v>
          </cell>
          <cell r="Y71">
            <v>0</v>
          </cell>
          <cell r="Z71">
            <v>39500</v>
          </cell>
          <cell r="AA71">
            <v>50160</v>
          </cell>
          <cell r="AB71">
            <v>2444400</v>
          </cell>
          <cell r="AC71">
            <v>290000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75000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25000</v>
          </cell>
          <cell r="AP71">
            <v>260000</v>
          </cell>
          <cell r="AQ71">
            <v>0</v>
          </cell>
          <cell r="AR71">
            <v>80000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700000</v>
          </cell>
          <cell r="AX71">
            <v>100000</v>
          </cell>
          <cell r="AY71">
            <v>112400</v>
          </cell>
          <cell r="AZ71">
            <v>72100</v>
          </cell>
          <cell r="BA71">
            <v>1975000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50000</v>
          </cell>
          <cell r="BI71">
            <v>19666400</v>
          </cell>
          <cell r="BJ71">
            <v>0</v>
          </cell>
          <cell r="BK71">
            <v>0</v>
          </cell>
          <cell r="BL71">
            <v>915000</v>
          </cell>
          <cell r="BM71">
            <v>200640</v>
          </cell>
          <cell r="BN71">
            <v>0</v>
          </cell>
          <cell r="BO71">
            <v>28954400</v>
          </cell>
          <cell r="BP71">
            <v>3472000</v>
          </cell>
          <cell r="BQ71">
            <v>6309600</v>
          </cell>
          <cell r="BR71">
            <v>140000</v>
          </cell>
          <cell r="BS71">
            <v>3400100</v>
          </cell>
          <cell r="BT71">
            <v>7549200</v>
          </cell>
          <cell r="BU71">
            <v>0</v>
          </cell>
          <cell r="BV71">
            <v>0</v>
          </cell>
          <cell r="BW71">
            <v>0</v>
          </cell>
          <cell r="BX71">
            <v>20870900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3472000</v>
          </cell>
          <cell r="CJ71">
            <v>6309600</v>
          </cell>
          <cell r="CK71">
            <v>140000</v>
          </cell>
          <cell r="CL71">
            <v>3400100</v>
          </cell>
          <cell r="CM71">
            <v>7549200</v>
          </cell>
          <cell r="CN71">
            <v>0</v>
          </cell>
          <cell r="CO71">
            <v>0</v>
          </cell>
          <cell r="CP71">
            <v>0</v>
          </cell>
          <cell r="CQ71">
            <v>20870900</v>
          </cell>
          <cell r="CR71">
            <v>78255000</v>
          </cell>
        </row>
        <row r="72">
          <cell r="A72">
            <v>23157</v>
          </cell>
          <cell r="B72" t="str">
            <v>R. Kay</v>
          </cell>
          <cell r="C72" t="str">
            <v xml:space="preserve">7 &amp; 8 </v>
          </cell>
          <cell r="D72">
            <v>23157</v>
          </cell>
          <cell r="E72">
            <v>4</v>
          </cell>
          <cell r="F72" t="str">
            <v>THE GUIDANCE CENTER (GREATER LONG BEACH CHILD)</v>
          </cell>
          <cell r="N72">
            <v>9818</v>
          </cell>
          <cell r="O72">
            <v>872668</v>
          </cell>
          <cell r="P72">
            <v>0</v>
          </cell>
          <cell r="Q72">
            <v>0</v>
          </cell>
          <cell r="R72">
            <v>271700</v>
          </cell>
          <cell r="S72">
            <v>0</v>
          </cell>
          <cell r="T72">
            <v>0</v>
          </cell>
          <cell r="U72">
            <v>0</v>
          </cell>
          <cell r="V72">
            <v>280700</v>
          </cell>
          <cell r="W72">
            <v>168900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345000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169800</v>
          </cell>
          <cell r="AX72">
            <v>216700</v>
          </cell>
          <cell r="AY72">
            <v>0</v>
          </cell>
          <cell r="AZ72">
            <v>15000</v>
          </cell>
          <cell r="BA72">
            <v>311100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62000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7559000</v>
          </cell>
          <cell r="BP72">
            <v>294000</v>
          </cell>
          <cell r="BQ72">
            <v>0</v>
          </cell>
          <cell r="BR72">
            <v>123200</v>
          </cell>
          <cell r="BS72">
            <v>20200</v>
          </cell>
          <cell r="BT72">
            <v>153100</v>
          </cell>
          <cell r="BU72">
            <v>0</v>
          </cell>
          <cell r="BV72">
            <v>0</v>
          </cell>
          <cell r="BW72">
            <v>0</v>
          </cell>
          <cell r="BX72">
            <v>590500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294000</v>
          </cell>
          <cell r="CJ72">
            <v>0</v>
          </cell>
          <cell r="CK72">
            <v>123200</v>
          </cell>
          <cell r="CL72">
            <v>20200</v>
          </cell>
          <cell r="CM72">
            <v>153100</v>
          </cell>
          <cell r="CN72">
            <v>0</v>
          </cell>
          <cell r="CO72">
            <v>0</v>
          </cell>
          <cell r="CP72">
            <v>0</v>
          </cell>
          <cell r="CQ72">
            <v>590500</v>
          </cell>
          <cell r="CR72">
            <v>9990400</v>
          </cell>
        </row>
        <row r="73">
          <cell r="A73">
            <v>23162</v>
          </cell>
          <cell r="B73" t="str">
            <v>O. Celis</v>
          </cell>
          <cell r="C73" t="str">
            <v>1,2 &amp; 5</v>
          </cell>
          <cell r="D73">
            <v>23162</v>
          </cell>
          <cell r="E73">
            <v>3</v>
          </cell>
          <cell r="F73" t="str">
            <v>CHILD AND FAMILY GUIDANCE CENTER (SFV)</v>
          </cell>
          <cell r="N73">
            <v>1560</v>
          </cell>
          <cell r="O73">
            <v>2852494</v>
          </cell>
          <cell r="P73">
            <v>7342</v>
          </cell>
          <cell r="Q73">
            <v>0</v>
          </cell>
          <cell r="R73">
            <v>549000</v>
          </cell>
          <cell r="S73">
            <v>0</v>
          </cell>
          <cell r="T73">
            <v>0</v>
          </cell>
          <cell r="U73">
            <v>0</v>
          </cell>
          <cell r="V73">
            <v>481800</v>
          </cell>
          <cell r="W73">
            <v>51100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290000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57500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75000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520700</v>
          </cell>
          <cell r="AX73">
            <v>728300</v>
          </cell>
          <cell r="AY73">
            <v>0</v>
          </cell>
          <cell r="AZ73">
            <v>14300</v>
          </cell>
          <cell r="BA73">
            <v>1750000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37500</v>
          </cell>
          <cell r="BJ73">
            <v>0</v>
          </cell>
          <cell r="BK73">
            <v>0</v>
          </cell>
          <cell r="BL73">
            <v>354000</v>
          </cell>
          <cell r="BM73">
            <v>0</v>
          </cell>
          <cell r="BN73">
            <v>0</v>
          </cell>
          <cell r="BO73">
            <v>14182700</v>
          </cell>
          <cell r="BP73">
            <v>616000</v>
          </cell>
          <cell r="BQ73">
            <v>0</v>
          </cell>
          <cell r="BR73">
            <v>70000</v>
          </cell>
          <cell r="BS73">
            <v>61700</v>
          </cell>
          <cell r="BT73">
            <v>437400</v>
          </cell>
          <cell r="BU73">
            <v>0</v>
          </cell>
          <cell r="BV73">
            <v>0</v>
          </cell>
          <cell r="BW73">
            <v>0</v>
          </cell>
          <cell r="BX73">
            <v>1185100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616000</v>
          </cell>
          <cell r="CJ73">
            <v>0</v>
          </cell>
          <cell r="CK73">
            <v>70000</v>
          </cell>
          <cell r="CL73">
            <v>61700</v>
          </cell>
          <cell r="CM73">
            <v>437400</v>
          </cell>
          <cell r="CN73">
            <v>0</v>
          </cell>
          <cell r="CO73">
            <v>0</v>
          </cell>
          <cell r="CP73">
            <v>0</v>
          </cell>
          <cell r="CQ73">
            <v>1185100</v>
          </cell>
          <cell r="CR73">
            <v>20277000</v>
          </cell>
        </row>
        <row r="74">
          <cell r="A74">
            <v>23163</v>
          </cell>
          <cell r="B74" t="str">
            <v>O. Celis</v>
          </cell>
          <cell r="C74" t="str">
            <v>1,2 &amp; 5</v>
          </cell>
          <cell r="D74">
            <v>23163</v>
          </cell>
          <cell r="E74">
            <v>3</v>
          </cell>
          <cell r="F74" t="str">
            <v xml:space="preserve">SAN FERNANDO VALLEY COMMUNITY MHC, INC. </v>
          </cell>
          <cell r="N74">
            <v>635037</v>
          </cell>
          <cell r="O74">
            <v>5839561</v>
          </cell>
          <cell r="P74">
            <v>0</v>
          </cell>
          <cell r="Q74">
            <v>0</v>
          </cell>
          <cell r="R74">
            <v>332100</v>
          </cell>
          <cell r="S74">
            <v>0</v>
          </cell>
          <cell r="T74">
            <v>0</v>
          </cell>
          <cell r="U74">
            <v>0</v>
          </cell>
          <cell r="V74">
            <v>858800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712000</v>
          </cell>
          <cell r="AC74">
            <v>290000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132500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40000</v>
          </cell>
          <cell r="AP74">
            <v>0</v>
          </cell>
          <cell r="AQ74">
            <v>0</v>
          </cell>
          <cell r="AR74">
            <v>40000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132100</v>
          </cell>
          <cell r="AY74">
            <v>0</v>
          </cell>
          <cell r="AZ74">
            <v>42900</v>
          </cell>
          <cell r="BA74">
            <v>501500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50000</v>
          </cell>
          <cell r="BI74">
            <v>7169400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9199000</v>
          </cell>
          <cell r="BP74">
            <v>1176000</v>
          </cell>
          <cell r="BQ74">
            <v>3576500</v>
          </cell>
          <cell r="BR74">
            <v>56000</v>
          </cell>
          <cell r="BS74">
            <v>1125900</v>
          </cell>
          <cell r="BT74">
            <v>1981400</v>
          </cell>
          <cell r="BU74">
            <v>0</v>
          </cell>
          <cell r="BV74">
            <v>0</v>
          </cell>
          <cell r="BW74">
            <v>0</v>
          </cell>
          <cell r="BX74">
            <v>7915800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1176000</v>
          </cell>
          <cell r="CJ74">
            <v>3576500</v>
          </cell>
          <cell r="CK74">
            <v>56000</v>
          </cell>
          <cell r="CL74">
            <v>1125900</v>
          </cell>
          <cell r="CM74">
            <v>1981400</v>
          </cell>
          <cell r="CN74">
            <v>0</v>
          </cell>
          <cell r="CO74">
            <v>0</v>
          </cell>
          <cell r="CP74">
            <v>0</v>
          </cell>
          <cell r="CQ74">
            <v>7915800</v>
          </cell>
          <cell r="CR74">
            <v>27416100</v>
          </cell>
        </row>
        <row r="75">
          <cell r="A75">
            <v>23164</v>
          </cell>
          <cell r="B75" t="str">
            <v>T. Beliz</v>
          </cell>
          <cell r="C75" t="str">
            <v>7 &amp; 8</v>
          </cell>
          <cell r="D75">
            <v>23164</v>
          </cell>
          <cell r="E75">
            <v>4</v>
          </cell>
          <cell r="F75" t="str">
            <v>HEALTH VIEW INC.</v>
          </cell>
          <cell r="N75">
            <v>7415</v>
          </cell>
          <cell r="O75">
            <v>360701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769900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177900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177900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177900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177900</v>
          </cell>
          <cell r="CR75">
            <v>947800</v>
          </cell>
        </row>
        <row r="76">
          <cell r="A76">
            <v>23165</v>
          </cell>
          <cell r="B76" t="str">
            <v>O. Celis</v>
          </cell>
          <cell r="C76" t="str">
            <v>1,2 &amp; 5</v>
          </cell>
          <cell r="D76">
            <v>23165</v>
          </cell>
          <cell r="E76">
            <v>5</v>
          </cell>
          <cell r="F76" t="str">
            <v>CHILD &amp; FAMILY CENTER (SANTA CLARITA CHILD &amp; FAMILY)</v>
          </cell>
          <cell r="N76">
            <v>251000</v>
          </cell>
          <cell r="O76">
            <v>620105</v>
          </cell>
          <cell r="P76">
            <v>2095</v>
          </cell>
          <cell r="Q76">
            <v>0</v>
          </cell>
          <cell r="R76">
            <v>453800</v>
          </cell>
          <cell r="S76">
            <v>0</v>
          </cell>
          <cell r="T76">
            <v>0</v>
          </cell>
          <cell r="U76">
            <v>0</v>
          </cell>
          <cell r="V76">
            <v>224100</v>
          </cell>
          <cell r="W76">
            <v>18000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538600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91700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378600</v>
          </cell>
          <cell r="AX76">
            <v>1153800</v>
          </cell>
          <cell r="AY76">
            <v>0</v>
          </cell>
          <cell r="AZ76">
            <v>0</v>
          </cell>
          <cell r="BA76">
            <v>285800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209600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288000</v>
          </cell>
          <cell r="BO76">
            <v>3897000</v>
          </cell>
          <cell r="BP76">
            <v>392000</v>
          </cell>
          <cell r="BQ76">
            <v>42000</v>
          </cell>
          <cell r="BR76">
            <v>28000</v>
          </cell>
          <cell r="BS76">
            <v>79800</v>
          </cell>
          <cell r="BT76">
            <v>258300</v>
          </cell>
          <cell r="BU76">
            <v>0</v>
          </cell>
          <cell r="BV76">
            <v>0</v>
          </cell>
          <cell r="BW76">
            <v>0</v>
          </cell>
          <cell r="BX76">
            <v>800100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392000</v>
          </cell>
          <cell r="CJ76">
            <v>42000</v>
          </cell>
          <cell r="CK76">
            <v>28000</v>
          </cell>
          <cell r="CL76">
            <v>79800</v>
          </cell>
          <cell r="CM76">
            <v>258300</v>
          </cell>
          <cell r="CN76">
            <v>0</v>
          </cell>
          <cell r="CO76">
            <v>0</v>
          </cell>
          <cell r="CP76">
            <v>0</v>
          </cell>
          <cell r="CQ76">
            <v>800100</v>
          </cell>
          <cell r="CR76">
            <v>8339100</v>
          </cell>
        </row>
        <row r="77">
          <cell r="A77">
            <v>23167</v>
          </cell>
          <cell r="B77" t="str">
            <v>O. Celis</v>
          </cell>
          <cell r="C77" t="str">
            <v>1,2 &amp; 5</v>
          </cell>
          <cell r="D77">
            <v>23167</v>
          </cell>
          <cell r="E77">
            <v>3</v>
          </cell>
          <cell r="F77" t="str">
            <v>ST. JOSEPH CENTER</v>
          </cell>
          <cell r="N77">
            <v>4532</v>
          </cell>
          <cell r="O77">
            <v>189741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7600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99600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340000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232000</v>
          </cell>
          <cell r="BR77">
            <v>0</v>
          </cell>
          <cell r="BS77">
            <v>3000</v>
          </cell>
          <cell r="BT77">
            <v>111100</v>
          </cell>
          <cell r="BU77">
            <v>0</v>
          </cell>
          <cell r="BV77">
            <v>0</v>
          </cell>
          <cell r="BW77">
            <v>0</v>
          </cell>
          <cell r="BX77">
            <v>346100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232000</v>
          </cell>
          <cell r="CK77">
            <v>0</v>
          </cell>
          <cell r="CL77">
            <v>3000</v>
          </cell>
          <cell r="CM77">
            <v>111100</v>
          </cell>
          <cell r="CN77">
            <v>0</v>
          </cell>
          <cell r="CO77">
            <v>0</v>
          </cell>
          <cell r="CP77">
            <v>0</v>
          </cell>
          <cell r="CQ77">
            <v>346100</v>
          </cell>
          <cell r="CR77">
            <v>793300</v>
          </cell>
        </row>
        <row r="78">
          <cell r="A78">
            <v>23168</v>
          </cell>
          <cell r="B78" t="str">
            <v>O. Celis</v>
          </cell>
          <cell r="C78">
            <v>3</v>
          </cell>
          <cell r="D78">
            <v>23168</v>
          </cell>
          <cell r="E78">
            <v>5</v>
          </cell>
          <cell r="F78" t="str">
            <v>SOCIAL MODEL RECOVERY SYSTEMS, INC.</v>
          </cell>
          <cell r="N78">
            <v>16877</v>
          </cell>
          <cell r="O78">
            <v>602037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418700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1300100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212100</v>
          </cell>
          <cell r="BP78">
            <v>0</v>
          </cell>
          <cell r="BQ78">
            <v>700400</v>
          </cell>
          <cell r="BR78">
            <v>0</v>
          </cell>
          <cell r="BS78">
            <v>0</v>
          </cell>
          <cell r="BT78">
            <v>200000</v>
          </cell>
          <cell r="BU78">
            <v>0</v>
          </cell>
          <cell r="BV78">
            <v>0</v>
          </cell>
          <cell r="BW78">
            <v>0</v>
          </cell>
          <cell r="BX78">
            <v>900400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700400</v>
          </cell>
          <cell r="CK78">
            <v>0</v>
          </cell>
          <cell r="CL78">
            <v>0</v>
          </cell>
          <cell r="CM78">
            <v>200000</v>
          </cell>
          <cell r="CN78">
            <v>0</v>
          </cell>
          <cell r="CO78">
            <v>0</v>
          </cell>
          <cell r="CP78">
            <v>0</v>
          </cell>
          <cell r="CQ78">
            <v>900400</v>
          </cell>
          <cell r="CR78">
            <v>2831300</v>
          </cell>
        </row>
        <row r="79">
          <cell r="A79">
            <v>23169</v>
          </cell>
          <cell r="B79" t="str">
            <v>O. Celis</v>
          </cell>
          <cell r="C79" t="str">
            <v>7 &amp; 8</v>
          </cell>
          <cell r="D79">
            <v>23169</v>
          </cell>
          <cell r="E79">
            <v>4</v>
          </cell>
          <cell r="F79" t="str">
            <v>SOUTH BAY CHILDREN'S HEALTH CENTER ASSOCIATION</v>
          </cell>
          <cell r="N79">
            <v>0</v>
          </cell>
          <cell r="O79">
            <v>435103</v>
          </cell>
          <cell r="P79">
            <v>0</v>
          </cell>
          <cell r="Q79">
            <v>0</v>
          </cell>
          <cell r="R79">
            <v>14600</v>
          </cell>
          <cell r="S79">
            <v>0</v>
          </cell>
          <cell r="T79">
            <v>0</v>
          </cell>
          <cell r="U79">
            <v>0</v>
          </cell>
          <cell r="V79">
            <v>9900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95100</v>
          </cell>
          <cell r="AX79">
            <v>14600</v>
          </cell>
          <cell r="AY79">
            <v>0</v>
          </cell>
          <cell r="AZ79">
            <v>0</v>
          </cell>
          <cell r="BA79">
            <v>34100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610700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779000</v>
          </cell>
        </row>
        <row r="80">
          <cell r="A80">
            <v>23170</v>
          </cell>
          <cell r="B80" t="str">
            <v>O. Celis</v>
          </cell>
          <cell r="C80">
            <v>4</v>
          </cell>
          <cell r="D80">
            <v>23170</v>
          </cell>
          <cell r="E80">
            <v>1</v>
          </cell>
          <cell r="F80" t="str">
            <v xml:space="preserve">SPECIAL SERVICE FOR GROUPS </v>
          </cell>
          <cell r="N80">
            <v>261309</v>
          </cell>
          <cell r="O80">
            <v>4142546</v>
          </cell>
          <cell r="P80">
            <v>0</v>
          </cell>
          <cell r="Q80">
            <v>0</v>
          </cell>
          <cell r="R80">
            <v>107800</v>
          </cell>
          <cell r="S80">
            <v>0</v>
          </cell>
          <cell r="T80">
            <v>0</v>
          </cell>
          <cell r="U80">
            <v>0</v>
          </cell>
          <cell r="V80">
            <v>193500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250000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1700</v>
          </cell>
          <cell r="AX80">
            <v>32800</v>
          </cell>
          <cell r="AY80">
            <v>0</v>
          </cell>
          <cell r="AZ80">
            <v>31200</v>
          </cell>
          <cell r="BA80">
            <v>261200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5604000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288000</v>
          </cell>
          <cell r="BO80">
            <v>6508300</v>
          </cell>
          <cell r="BP80">
            <v>2506000</v>
          </cell>
          <cell r="BQ80">
            <v>4662400</v>
          </cell>
          <cell r="BR80">
            <v>42000</v>
          </cell>
          <cell r="BS80">
            <v>2012200</v>
          </cell>
          <cell r="BT80">
            <v>3086400</v>
          </cell>
          <cell r="BU80">
            <v>0</v>
          </cell>
          <cell r="BV80">
            <v>0</v>
          </cell>
          <cell r="BW80">
            <v>0</v>
          </cell>
          <cell r="BX80">
            <v>12309000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2506000</v>
          </cell>
          <cell r="CJ80">
            <v>4662400</v>
          </cell>
          <cell r="CK80">
            <v>42000</v>
          </cell>
          <cell r="CL80">
            <v>2012200</v>
          </cell>
          <cell r="CM80">
            <v>3086400</v>
          </cell>
          <cell r="CN80">
            <v>0</v>
          </cell>
          <cell r="CO80">
            <v>0</v>
          </cell>
          <cell r="CP80">
            <v>0</v>
          </cell>
          <cell r="CQ80">
            <v>12309000</v>
          </cell>
          <cell r="CR80">
            <v>25587500</v>
          </cell>
        </row>
        <row r="81">
          <cell r="A81">
            <v>23171</v>
          </cell>
          <cell r="B81" t="str">
            <v>O. Celis</v>
          </cell>
          <cell r="C81" t="str">
            <v>1,2 &amp; 5</v>
          </cell>
          <cell r="D81">
            <v>23171</v>
          </cell>
          <cell r="E81">
            <v>3</v>
          </cell>
          <cell r="F81" t="str">
            <v>ST. JOHN'S HOSPITAL AND HEALTH CTR</v>
          </cell>
          <cell r="N81">
            <v>10213</v>
          </cell>
          <cell r="O81">
            <v>1105486</v>
          </cell>
          <cell r="P81">
            <v>0</v>
          </cell>
          <cell r="Q81">
            <v>0</v>
          </cell>
          <cell r="R81">
            <v>30200</v>
          </cell>
          <cell r="S81">
            <v>0</v>
          </cell>
          <cell r="T81">
            <v>0</v>
          </cell>
          <cell r="U81">
            <v>0</v>
          </cell>
          <cell r="V81">
            <v>334800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71700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208500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340400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1247400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133500</v>
          </cell>
          <cell r="BU81">
            <v>0</v>
          </cell>
          <cell r="BV81">
            <v>0</v>
          </cell>
          <cell r="BW81">
            <v>0</v>
          </cell>
          <cell r="BX81">
            <v>133500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133500</v>
          </cell>
          <cell r="CN81">
            <v>0</v>
          </cell>
          <cell r="CO81">
            <v>0</v>
          </cell>
          <cell r="CP81">
            <v>0</v>
          </cell>
          <cell r="CQ81">
            <v>133500</v>
          </cell>
          <cell r="CR81">
            <v>2366500</v>
          </cell>
        </row>
        <row r="82">
          <cell r="A82">
            <v>23172</v>
          </cell>
          <cell r="B82" t="str">
            <v>R. Kay</v>
          </cell>
          <cell r="C82" t="str">
            <v>7 &amp; 8</v>
          </cell>
          <cell r="D82">
            <v>23172</v>
          </cell>
          <cell r="E82" t="str">
            <v>N/A</v>
          </cell>
          <cell r="F82" t="str">
            <v>TELECARE CORP. (LA PAZ &amp; LA CASA MENTAL HEALTH CTR)</v>
          </cell>
          <cell r="N82">
            <v>846670</v>
          </cell>
          <cell r="O82">
            <v>2053376</v>
          </cell>
          <cell r="P82">
            <v>0</v>
          </cell>
          <cell r="Q82">
            <v>0</v>
          </cell>
          <cell r="R82">
            <v>0</v>
          </cell>
          <cell r="S82">
            <v>245000</v>
          </cell>
          <cell r="T82">
            <v>0</v>
          </cell>
          <cell r="U82">
            <v>0</v>
          </cell>
          <cell r="V82">
            <v>1333800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2115000</v>
          </cell>
          <cell r="BJ82">
            <v>0</v>
          </cell>
          <cell r="BK82">
            <v>0</v>
          </cell>
          <cell r="BL82">
            <v>0</v>
          </cell>
          <cell r="BN82">
            <v>0</v>
          </cell>
          <cell r="BO82">
            <v>92600</v>
          </cell>
          <cell r="BP82">
            <v>0</v>
          </cell>
          <cell r="BQ82">
            <v>3631700</v>
          </cell>
          <cell r="BR82">
            <v>0</v>
          </cell>
          <cell r="BS82">
            <v>1118000</v>
          </cell>
          <cell r="BT82">
            <v>1680300</v>
          </cell>
          <cell r="BU82">
            <v>0</v>
          </cell>
          <cell r="BV82">
            <v>0</v>
          </cell>
          <cell r="BW82">
            <v>0</v>
          </cell>
          <cell r="BX82">
            <v>6430000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3631700</v>
          </cell>
          <cell r="CK82">
            <v>0</v>
          </cell>
          <cell r="CL82">
            <v>1118000</v>
          </cell>
          <cell r="CM82">
            <v>1680300</v>
          </cell>
          <cell r="CN82">
            <v>0</v>
          </cell>
          <cell r="CO82">
            <v>0</v>
          </cell>
          <cell r="CP82">
            <v>0</v>
          </cell>
          <cell r="CQ82">
            <v>6430000</v>
          </cell>
          <cell r="CR82">
            <v>10216400</v>
          </cell>
        </row>
        <row r="83">
          <cell r="A83">
            <v>23173</v>
          </cell>
          <cell r="B83" t="str">
            <v>T. Beliz</v>
          </cell>
          <cell r="C83">
            <v>4</v>
          </cell>
          <cell r="D83">
            <v>23173</v>
          </cell>
          <cell r="E83">
            <v>1</v>
          </cell>
          <cell r="F83" t="str">
            <v>AMANECER COMMUNITY COUNSELING SRVS., INC. (FORMELY COMMUNITY COUNSELING SERVICES)</v>
          </cell>
          <cell r="G83" t="str">
            <v xml:space="preserve">                          </v>
          </cell>
          <cell r="N83">
            <v>163277</v>
          </cell>
          <cell r="O83">
            <v>1461910</v>
          </cell>
          <cell r="P83">
            <v>0</v>
          </cell>
          <cell r="Q83">
            <v>0</v>
          </cell>
          <cell r="R83">
            <v>77800</v>
          </cell>
          <cell r="S83">
            <v>0</v>
          </cell>
          <cell r="T83">
            <v>0</v>
          </cell>
          <cell r="U83">
            <v>0</v>
          </cell>
          <cell r="V83">
            <v>890400</v>
          </cell>
          <cell r="W83">
            <v>64700</v>
          </cell>
          <cell r="X83">
            <v>0</v>
          </cell>
          <cell r="Y83">
            <v>0</v>
          </cell>
          <cell r="Z83">
            <v>18000</v>
          </cell>
          <cell r="AA83">
            <v>0</v>
          </cell>
          <cell r="AB83">
            <v>384400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40000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4300</v>
          </cell>
          <cell r="AX83">
            <v>27800</v>
          </cell>
          <cell r="AY83">
            <v>0</v>
          </cell>
          <cell r="AZ83">
            <v>0</v>
          </cell>
          <cell r="BA83">
            <v>81800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806600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144000</v>
          </cell>
          <cell r="BO83">
            <v>3376200</v>
          </cell>
          <cell r="BP83">
            <v>0</v>
          </cell>
          <cell r="BQ83">
            <v>154700</v>
          </cell>
          <cell r="BR83">
            <v>0</v>
          </cell>
          <cell r="BS83">
            <v>0</v>
          </cell>
          <cell r="BT83">
            <v>228200</v>
          </cell>
          <cell r="BU83">
            <v>0</v>
          </cell>
          <cell r="BV83">
            <v>0</v>
          </cell>
          <cell r="BW83">
            <v>0</v>
          </cell>
          <cell r="BX83">
            <v>382900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154700</v>
          </cell>
          <cell r="CK83">
            <v>0</v>
          </cell>
          <cell r="CL83">
            <v>0</v>
          </cell>
          <cell r="CM83">
            <v>228200</v>
          </cell>
          <cell r="CN83">
            <v>0</v>
          </cell>
          <cell r="CO83">
            <v>0</v>
          </cell>
          <cell r="CP83">
            <v>0</v>
          </cell>
          <cell r="CQ83">
            <v>382900</v>
          </cell>
          <cell r="CR83">
            <v>6298900</v>
          </cell>
        </row>
        <row r="84">
          <cell r="A84">
            <v>23174</v>
          </cell>
          <cell r="B84" t="str">
            <v>R. Kay</v>
          </cell>
          <cell r="C84">
            <v>4</v>
          </cell>
          <cell r="D84">
            <v>23174</v>
          </cell>
          <cell r="E84">
            <v>2</v>
          </cell>
          <cell r="F84" t="str">
            <v>HEALTH RESEARCH ASSOCIATION (dba USC ALTERNATIVE )</v>
          </cell>
          <cell r="N84">
            <v>0</v>
          </cell>
          <cell r="O84">
            <v>180634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53600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202900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21100</v>
          </cell>
          <cell r="BU84">
            <v>0</v>
          </cell>
          <cell r="BV84">
            <v>0</v>
          </cell>
          <cell r="BW84">
            <v>0</v>
          </cell>
          <cell r="BX84">
            <v>21100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21100</v>
          </cell>
          <cell r="CN84">
            <v>0</v>
          </cell>
          <cell r="CO84">
            <v>0</v>
          </cell>
          <cell r="CP84">
            <v>0</v>
          </cell>
          <cell r="CQ84">
            <v>21100</v>
          </cell>
          <cell r="CR84">
            <v>277600</v>
          </cell>
        </row>
        <row r="85">
          <cell r="A85">
            <v>23175</v>
          </cell>
          <cell r="B85" t="str">
            <v>R. Kay</v>
          </cell>
          <cell r="C85" t="str">
            <v>7 &amp; 8</v>
          </cell>
          <cell r="D85">
            <v>23175</v>
          </cell>
          <cell r="E85">
            <v>2</v>
          </cell>
          <cell r="F85" t="str">
            <v>TRANSITIONAL LIVING CENTERS FOR LA COUNTY, INC.</v>
          </cell>
          <cell r="N85">
            <v>0</v>
          </cell>
          <cell r="O85">
            <v>1295524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306200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728600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56800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558300</v>
          </cell>
          <cell r="BU85">
            <v>0</v>
          </cell>
          <cell r="BV85">
            <v>0</v>
          </cell>
          <cell r="BW85">
            <v>0</v>
          </cell>
          <cell r="BX85">
            <v>558300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558300</v>
          </cell>
          <cell r="CN85">
            <v>0</v>
          </cell>
          <cell r="CO85">
            <v>0</v>
          </cell>
          <cell r="CP85">
            <v>0</v>
          </cell>
          <cell r="CQ85">
            <v>558300</v>
          </cell>
          <cell r="CR85">
            <v>1649900</v>
          </cell>
        </row>
        <row r="86">
          <cell r="A86">
            <v>23176</v>
          </cell>
          <cell r="B86" t="str">
            <v>R. Kay</v>
          </cell>
          <cell r="C86">
            <v>4</v>
          </cell>
          <cell r="D86">
            <v>23176</v>
          </cell>
          <cell r="E86">
            <v>3</v>
          </cell>
          <cell r="F86" t="str">
            <v>TRAVELERS AID SOCIETY OF LOS ANGELES</v>
          </cell>
          <cell r="N86">
            <v>0</v>
          </cell>
          <cell r="O86">
            <v>84648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98700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22800</v>
          </cell>
          <cell r="BU86">
            <v>0</v>
          </cell>
          <cell r="BV86">
            <v>0</v>
          </cell>
          <cell r="BW86">
            <v>0</v>
          </cell>
          <cell r="BX86">
            <v>22800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22800</v>
          </cell>
          <cell r="CN86">
            <v>0</v>
          </cell>
          <cell r="CO86">
            <v>0</v>
          </cell>
          <cell r="CP86">
            <v>0</v>
          </cell>
          <cell r="CQ86">
            <v>22800</v>
          </cell>
          <cell r="CR86">
            <v>121500</v>
          </cell>
        </row>
        <row r="87">
          <cell r="A87">
            <v>23178</v>
          </cell>
          <cell r="B87" t="str">
            <v>T. Beliz</v>
          </cell>
          <cell r="C87" t="str">
            <v>1,2 &amp; 5</v>
          </cell>
          <cell r="D87">
            <v>23178</v>
          </cell>
          <cell r="E87">
            <v>5</v>
          </cell>
          <cell r="F87" t="str">
            <v xml:space="preserve">VERDUGO MENTAL HEALTH CENTER </v>
          </cell>
          <cell r="N87">
            <v>20455</v>
          </cell>
          <cell r="O87">
            <v>2096906</v>
          </cell>
          <cell r="P87">
            <v>3740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244000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250000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135600</v>
          </cell>
          <cell r="AX87">
            <v>0</v>
          </cell>
          <cell r="AY87">
            <v>0</v>
          </cell>
          <cell r="AZ87">
            <v>0</v>
          </cell>
          <cell r="BA87">
            <v>215100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1447400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1932000</v>
          </cell>
          <cell r="BP87">
            <v>0</v>
          </cell>
          <cell r="BQ87">
            <v>443900</v>
          </cell>
          <cell r="BR87">
            <v>0</v>
          </cell>
          <cell r="BS87">
            <v>140000</v>
          </cell>
          <cell r="BT87">
            <v>240100</v>
          </cell>
          <cell r="BU87">
            <v>0</v>
          </cell>
          <cell r="BV87">
            <v>0</v>
          </cell>
          <cell r="BW87">
            <v>0</v>
          </cell>
          <cell r="BX87">
            <v>824000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443900</v>
          </cell>
          <cell r="CK87">
            <v>0</v>
          </cell>
          <cell r="CL87">
            <v>140000</v>
          </cell>
          <cell r="CM87">
            <v>240100</v>
          </cell>
          <cell r="CN87">
            <v>0</v>
          </cell>
          <cell r="CO87">
            <v>0</v>
          </cell>
          <cell r="CP87">
            <v>0</v>
          </cell>
          <cell r="CQ87">
            <v>824000</v>
          </cell>
          <cell r="CR87">
            <v>5048100</v>
          </cell>
        </row>
        <row r="88">
          <cell r="A88">
            <v>23179</v>
          </cell>
          <cell r="B88" t="str">
            <v>T. Beliz</v>
          </cell>
          <cell r="C88">
            <v>6</v>
          </cell>
          <cell r="D88">
            <v>23179</v>
          </cell>
          <cell r="E88">
            <v>2</v>
          </cell>
          <cell r="F88" t="str">
            <v xml:space="preserve">WATTS LABOR COMMMUNITY ACTION COMMMITTEE (WLCAC) </v>
          </cell>
          <cell r="N88">
            <v>0</v>
          </cell>
          <cell r="O88">
            <v>232225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200700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51400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252100</v>
          </cell>
        </row>
        <row r="89">
          <cell r="A89">
            <v>23180</v>
          </cell>
          <cell r="B89" t="str">
            <v>T. Beliz</v>
          </cell>
          <cell r="C89" t="str">
            <v>1,2 &amp; 5</v>
          </cell>
          <cell r="D89">
            <v>23180</v>
          </cell>
          <cell r="E89">
            <v>2</v>
          </cell>
          <cell r="F89" t="str">
            <v>WESTSIDE CENTER FOR INDEPENDENT LIVING, INC.</v>
          </cell>
          <cell r="N89">
            <v>0</v>
          </cell>
          <cell r="O89">
            <v>94470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115800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26000</v>
          </cell>
          <cell r="BT89">
            <v>26800</v>
          </cell>
          <cell r="BU89">
            <v>0</v>
          </cell>
          <cell r="BV89">
            <v>0</v>
          </cell>
          <cell r="BW89">
            <v>0</v>
          </cell>
          <cell r="BX89">
            <v>52800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26000</v>
          </cell>
          <cell r="CM89">
            <v>26800</v>
          </cell>
          <cell r="CN89">
            <v>0</v>
          </cell>
          <cell r="CO89">
            <v>0</v>
          </cell>
          <cell r="CP89">
            <v>0</v>
          </cell>
          <cell r="CQ89">
            <v>52800</v>
          </cell>
          <cell r="CR89">
            <v>168600</v>
          </cell>
        </row>
        <row r="90">
          <cell r="A90">
            <v>23182</v>
          </cell>
          <cell r="B90" t="str">
            <v>O. Celis</v>
          </cell>
          <cell r="C90" t="str">
            <v>1,2 &amp; 5</v>
          </cell>
          <cell r="D90">
            <v>23182</v>
          </cell>
          <cell r="E90">
            <v>3</v>
          </cell>
          <cell r="F90" t="str">
            <v>STEP-UP ON SECOND STREET, INC.</v>
          </cell>
          <cell r="N90">
            <v>0</v>
          </cell>
          <cell r="O90">
            <v>1086555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115700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80000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1396200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196000</v>
          </cell>
          <cell r="BP90">
            <v>0</v>
          </cell>
          <cell r="BQ90">
            <v>431500</v>
          </cell>
          <cell r="BR90">
            <v>0</v>
          </cell>
          <cell r="BS90">
            <v>192600</v>
          </cell>
          <cell r="BT90">
            <v>608600</v>
          </cell>
          <cell r="BU90">
            <v>0</v>
          </cell>
          <cell r="BV90">
            <v>0</v>
          </cell>
          <cell r="BW90">
            <v>0</v>
          </cell>
          <cell r="BX90">
            <v>1232700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431500</v>
          </cell>
          <cell r="CK90">
            <v>0</v>
          </cell>
          <cell r="CL90">
            <v>192600</v>
          </cell>
          <cell r="CM90">
            <v>608600</v>
          </cell>
          <cell r="CN90">
            <v>0</v>
          </cell>
          <cell r="CO90">
            <v>0</v>
          </cell>
          <cell r="CP90">
            <v>0</v>
          </cell>
          <cell r="CQ90">
            <v>1232700</v>
          </cell>
          <cell r="CR90">
            <v>3020600</v>
          </cell>
        </row>
        <row r="91">
          <cell r="A91">
            <v>23186</v>
          </cell>
          <cell r="B91" t="str">
            <v>R. Kay</v>
          </cell>
          <cell r="C91">
            <v>3</v>
          </cell>
          <cell r="D91">
            <v>23186</v>
          </cell>
          <cell r="E91">
            <v>5</v>
          </cell>
          <cell r="F91" t="str">
            <v>THE INSTITUTE FOR THE REDESIGN OF LEARNING (ALMANSOR)</v>
          </cell>
          <cell r="N91">
            <v>0</v>
          </cell>
          <cell r="O91">
            <v>192414</v>
          </cell>
          <cell r="P91">
            <v>0</v>
          </cell>
          <cell r="Q91">
            <v>0</v>
          </cell>
          <cell r="R91">
            <v>150000</v>
          </cell>
          <cell r="S91">
            <v>0</v>
          </cell>
          <cell r="T91">
            <v>0</v>
          </cell>
          <cell r="U91">
            <v>0</v>
          </cell>
          <cell r="V91">
            <v>53300</v>
          </cell>
          <cell r="W91">
            <v>0</v>
          </cell>
          <cell r="X91">
            <v>0</v>
          </cell>
          <cell r="Y91">
            <v>0</v>
          </cell>
          <cell r="Z91">
            <v>59200</v>
          </cell>
          <cell r="AA91">
            <v>50160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135500</v>
          </cell>
          <cell r="AX91">
            <v>125000</v>
          </cell>
          <cell r="AY91">
            <v>0</v>
          </cell>
          <cell r="AZ91">
            <v>72100</v>
          </cell>
          <cell r="BA91">
            <v>363800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270000</v>
          </cell>
          <cell r="BM91">
            <v>200640</v>
          </cell>
          <cell r="BN91">
            <v>0</v>
          </cell>
          <cell r="BO91">
            <v>6426000</v>
          </cell>
          <cell r="BP91">
            <v>616000</v>
          </cell>
          <cell r="BQ91">
            <v>0</v>
          </cell>
          <cell r="BR91">
            <v>28000</v>
          </cell>
          <cell r="BS91">
            <v>33800</v>
          </cell>
          <cell r="BT91">
            <v>245100</v>
          </cell>
          <cell r="BU91">
            <v>0</v>
          </cell>
          <cell r="BV91">
            <v>0</v>
          </cell>
          <cell r="BW91">
            <v>0</v>
          </cell>
          <cell r="BX91">
            <v>922900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616000</v>
          </cell>
          <cell r="CJ91">
            <v>0</v>
          </cell>
          <cell r="CK91">
            <v>28000</v>
          </cell>
          <cell r="CL91">
            <v>33800</v>
          </cell>
          <cell r="CM91">
            <v>245100</v>
          </cell>
          <cell r="CN91">
            <v>0</v>
          </cell>
          <cell r="CO91">
            <v>0</v>
          </cell>
          <cell r="CP91">
            <v>0</v>
          </cell>
          <cell r="CQ91">
            <v>922900</v>
          </cell>
          <cell r="CR91">
            <v>8828600</v>
          </cell>
        </row>
        <row r="92">
          <cell r="A92">
            <v>23187</v>
          </cell>
          <cell r="B92" t="str">
            <v>O. Celis</v>
          </cell>
          <cell r="C92" t="str">
            <v>1,2 &amp; 5</v>
          </cell>
          <cell r="D92">
            <v>23187</v>
          </cell>
          <cell r="E92">
            <v>3</v>
          </cell>
          <cell r="F92" t="str">
            <v>STIRLING ACADEMY, INC.(STIRLING BEHAVIORAL HEALTH INST.)</v>
          </cell>
          <cell r="N92">
            <v>0</v>
          </cell>
          <cell r="O92">
            <v>41767</v>
          </cell>
          <cell r="P92">
            <v>0</v>
          </cell>
          <cell r="Q92">
            <v>0</v>
          </cell>
          <cell r="R92">
            <v>271000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299900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36800</v>
          </cell>
          <cell r="AX92">
            <v>321000</v>
          </cell>
          <cell r="AY92">
            <v>0</v>
          </cell>
          <cell r="AZ92">
            <v>30000</v>
          </cell>
          <cell r="BA92">
            <v>147600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1905200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3011500</v>
          </cell>
        </row>
        <row r="93">
          <cell r="A93">
            <v>23188</v>
          </cell>
          <cell r="B93" t="str">
            <v>T. Beliz</v>
          </cell>
          <cell r="C93" t="str">
            <v>1,2 &amp; 5</v>
          </cell>
          <cell r="D93">
            <v>23188</v>
          </cell>
          <cell r="E93">
            <v>2</v>
          </cell>
          <cell r="F93" t="str">
            <v>VISTA DEL MAR CHILD &amp; FAMILY SVCS (JEWISH ORPHANS)</v>
          </cell>
          <cell r="N93">
            <v>0</v>
          </cell>
          <cell r="O93">
            <v>421156</v>
          </cell>
          <cell r="P93">
            <v>4900</v>
          </cell>
          <cell r="Q93">
            <v>0</v>
          </cell>
          <cell r="R93">
            <v>333800</v>
          </cell>
          <cell r="S93">
            <v>0</v>
          </cell>
          <cell r="T93">
            <v>0</v>
          </cell>
          <cell r="U93">
            <v>0</v>
          </cell>
          <cell r="V93">
            <v>243700</v>
          </cell>
          <cell r="W93">
            <v>26700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40000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289100</v>
          </cell>
          <cell r="AX93">
            <v>482400</v>
          </cell>
          <cell r="AY93">
            <v>0</v>
          </cell>
          <cell r="AZ93">
            <v>10000</v>
          </cell>
          <cell r="BA93">
            <v>53600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144000</v>
          </cell>
          <cell r="BO93">
            <v>6538600</v>
          </cell>
          <cell r="BP93">
            <v>0</v>
          </cell>
          <cell r="BQ93">
            <v>15000</v>
          </cell>
          <cell r="BR93">
            <v>0</v>
          </cell>
          <cell r="BS93">
            <v>0</v>
          </cell>
          <cell r="BT93">
            <v>53800</v>
          </cell>
          <cell r="BU93">
            <v>0</v>
          </cell>
          <cell r="BV93">
            <v>0</v>
          </cell>
          <cell r="BW93">
            <v>0</v>
          </cell>
          <cell r="BX93">
            <v>68800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15000</v>
          </cell>
          <cell r="CK93">
            <v>0</v>
          </cell>
          <cell r="CL93">
            <v>0</v>
          </cell>
          <cell r="CM93">
            <v>53800</v>
          </cell>
          <cell r="CN93">
            <v>0</v>
          </cell>
          <cell r="CO93">
            <v>0</v>
          </cell>
          <cell r="CP93">
            <v>0</v>
          </cell>
          <cell r="CQ93">
            <v>68800</v>
          </cell>
          <cell r="CR93">
            <v>8230700</v>
          </cell>
        </row>
        <row r="94">
          <cell r="A94">
            <v>23190</v>
          </cell>
          <cell r="B94" t="str">
            <v>R. Kay</v>
          </cell>
          <cell r="C94">
            <v>4</v>
          </cell>
          <cell r="D94">
            <v>23190</v>
          </cell>
          <cell r="E94">
            <v>3</v>
          </cell>
          <cell r="F94" t="str">
            <v>THE LOS ANGELES FREE CLINIC</v>
          </cell>
          <cell r="N94">
            <v>0</v>
          </cell>
          <cell r="O94">
            <v>23430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3300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20000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23300</v>
          </cell>
        </row>
        <row r="95">
          <cell r="A95">
            <v>27210</v>
          </cell>
          <cell r="B95" t="str">
            <v>J. Allen</v>
          </cell>
          <cell r="C95">
            <v>3</v>
          </cell>
          <cell r="D95">
            <v>27210</v>
          </cell>
          <cell r="E95">
            <v>2</v>
          </cell>
          <cell r="F95" t="str">
            <v>PROTOTYPES</v>
          </cell>
          <cell r="N95">
            <v>7157</v>
          </cell>
          <cell r="O95">
            <v>473990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8900</v>
          </cell>
          <cell r="W95">
            <v>0</v>
          </cell>
          <cell r="X95">
            <v>0</v>
          </cell>
          <cell r="Y95">
            <v>0</v>
          </cell>
          <cell r="Z95">
            <v>21900</v>
          </cell>
          <cell r="AA95">
            <v>0</v>
          </cell>
          <cell r="AB95">
            <v>530000</v>
          </cell>
          <cell r="AC95">
            <v>290000</v>
          </cell>
          <cell r="AD95">
            <v>0</v>
          </cell>
          <cell r="AE95">
            <v>22600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100000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1200000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1465300</v>
          </cell>
          <cell r="BP95">
            <v>308000</v>
          </cell>
          <cell r="BQ95">
            <v>1158000</v>
          </cell>
          <cell r="BR95">
            <v>0</v>
          </cell>
          <cell r="BS95">
            <v>640500</v>
          </cell>
          <cell r="BT95">
            <v>630800</v>
          </cell>
          <cell r="BU95">
            <v>0</v>
          </cell>
          <cell r="BV95">
            <v>0</v>
          </cell>
          <cell r="BW95">
            <v>0</v>
          </cell>
          <cell r="BX95">
            <v>2737300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308000</v>
          </cell>
          <cell r="CJ95">
            <v>1158000</v>
          </cell>
          <cell r="CK95">
            <v>0</v>
          </cell>
          <cell r="CL95">
            <v>640500</v>
          </cell>
          <cell r="CM95">
            <v>630800</v>
          </cell>
          <cell r="CN95">
            <v>0</v>
          </cell>
          <cell r="CO95">
            <v>0</v>
          </cell>
          <cell r="CP95">
            <v>0</v>
          </cell>
          <cell r="CQ95">
            <v>2737300</v>
          </cell>
          <cell r="CR95">
            <v>6376000</v>
          </cell>
        </row>
        <row r="96">
          <cell r="A96">
            <v>27231</v>
          </cell>
          <cell r="B96" t="str">
            <v>R. Kay</v>
          </cell>
          <cell r="C96">
            <v>3</v>
          </cell>
          <cell r="D96">
            <v>27231</v>
          </cell>
          <cell r="E96">
            <v>2</v>
          </cell>
          <cell r="F96" t="str">
            <v>GAY &amp; LESBIAN ADOLESCENT SOC. SVCS, INC. **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</row>
        <row r="97">
          <cell r="A97">
            <v>27233</v>
          </cell>
          <cell r="B97" t="str">
            <v>J. Allen</v>
          </cell>
          <cell r="C97">
            <v>3</v>
          </cell>
          <cell r="D97">
            <v>27233</v>
          </cell>
          <cell r="E97">
            <v>5</v>
          </cell>
          <cell r="F97" t="str">
            <v>BIENVENIDOS CHILDREN'S CTR, INC.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300</v>
          </cell>
          <cell r="W97">
            <v>0</v>
          </cell>
          <cell r="X97">
            <v>0</v>
          </cell>
          <cell r="Y97">
            <v>0</v>
          </cell>
          <cell r="Z97">
            <v>41600</v>
          </cell>
          <cell r="AA97">
            <v>50160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1200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2600</v>
          </cell>
          <cell r="BJ97">
            <v>0</v>
          </cell>
          <cell r="BK97">
            <v>0</v>
          </cell>
          <cell r="BL97">
            <v>270000</v>
          </cell>
          <cell r="BM97">
            <v>200640</v>
          </cell>
          <cell r="BN97">
            <v>0</v>
          </cell>
          <cell r="BO97">
            <v>3492400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4058900</v>
          </cell>
        </row>
        <row r="98">
          <cell r="A98">
            <v>27234</v>
          </cell>
          <cell r="B98" t="str">
            <v>T. Beliz</v>
          </cell>
          <cell r="C98">
            <v>3</v>
          </cell>
          <cell r="D98">
            <v>27234</v>
          </cell>
          <cell r="E98">
            <v>1</v>
          </cell>
          <cell r="F98" t="str">
            <v>ETTIE LEE HOMES, INC.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73100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2236000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2309100</v>
          </cell>
        </row>
        <row r="99">
          <cell r="A99">
            <v>27235</v>
          </cell>
          <cell r="B99" t="str">
            <v>J. Allen</v>
          </cell>
          <cell r="C99" t="str">
            <v>7 &amp; 8</v>
          </cell>
          <cell r="D99">
            <v>27235</v>
          </cell>
          <cell r="E99">
            <v>4</v>
          </cell>
          <cell r="F99" t="str">
            <v>ONE IN LONG BEACH, INC.</v>
          </cell>
          <cell r="N99">
            <v>0</v>
          </cell>
          <cell r="O99">
            <v>143641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104000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24000</v>
          </cell>
          <cell r="BU99">
            <v>0</v>
          </cell>
          <cell r="BV99">
            <v>0</v>
          </cell>
          <cell r="BW99">
            <v>0</v>
          </cell>
          <cell r="BX99">
            <v>24000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24000</v>
          </cell>
          <cell r="CN99">
            <v>0</v>
          </cell>
          <cell r="CO99">
            <v>0</v>
          </cell>
          <cell r="CP99">
            <v>0</v>
          </cell>
          <cell r="CQ99">
            <v>24000</v>
          </cell>
          <cell r="CR99">
            <v>128000</v>
          </cell>
        </row>
        <row r="100">
          <cell r="A100">
            <v>27236</v>
          </cell>
          <cell r="B100" t="str">
            <v>O. Celis</v>
          </cell>
          <cell r="C100">
            <v>3</v>
          </cell>
          <cell r="D100">
            <v>27236</v>
          </cell>
          <cell r="E100">
            <v>5</v>
          </cell>
          <cell r="F100" t="str">
            <v>ROSEMARY CHILDREN'S SERVICES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10000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1673000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1683000</v>
          </cell>
        </row>
        <row r="101">
          <cell r="A101">
            <v>27248</v>
          </cell>
          <cell r="B101" t="str">
            <v>T. Beliz</v>
          </cell>
          <cell r="C101">
            <v>4</v>
          </cell>
          <cell r="D101">
            <v>27248</v>
          </cell>
          <cell r="E101">
            <v>1</v>
          </cell>
          <cell r="F101" t="str">
            <v>UNITED AMERICAN INDIAN INVOLVEMENT, INC.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60000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10700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1022000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1092700</v>
          </cell>
        </row>
        <row r="102">
          <cell r="A102">
            <v>27476</v>
          </cell>
          <cell r="B102" t="str">
            <v>T. Beliz</v>
          </cell>
          <cell r="C102">
            <v>3</v>
          </cell>
          <cell r="D102">
            <v>27476</v>
          </cell>
          <cell r="E102">
            <v>1</v>
          </cell>
          <cell r="F102" t="str">
            <v xml:space="preserve">WHITE MEMORIAL </v>
          </cell>
          <cell r="N102">
            <v>0</v>
          </cell>
          <cell r="O102">
            <v>238160</v>
          </cell>
          <cell r="P102">
            <v>0</v>
          </cell>
          <cell r="Q102">
            <v>0</v>
          </cell>
          <cell r="R102">
            <v>0</v>
          </cell>
          <cell r="S102">
            <v>2098800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2098800</v>
          </cell>
        </row>
        <row r="103">
          <cell r="A103">
            <v>27478</v>
          </cell>
          <cell r="B103" t="str">
            <v>T. Beliz</v>
          </cell>
          <cell r="C103">
            <v>3</v>
          </cell>
          <cell r="D103">
            <v>27478</v>
          </cell>
          <cell r="E103">
            <v>5</v>
          </cell>
          <cell r="F103" t="str">
            <v>HERITAGE CLINIC &amp; THE COMMUNITY ASS. PRO. FOR SENIORS</v>
          </cell>
          <cell r="N103">
            <v>0</v>
          </cell>
          <cell r="O103">
            <v>200166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437000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1253900</v>
          </cell>
          <cell r="BR103">
            <v>0</v>
          </cell>
          <cell r="BS103">
            <v>188500</v>
          </cell>
          <cell r="BT103">
            <v>383700</v>
          </cell>
          <cell r="BU103">
            <v>0</v>
          </cell>
          <cell r="BV103">
            <v>0</v>
          </cell>
          <cell r="BW103">
            <v>0</v>
          </cell>
          <cell r="BX103">
            <v>1826100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1253900</v>
          </cell>
          <cell r="CK103">
            <v>0</v>
          </cell>
          <cell r="CL103">
            <v>188500</v>
          </cell>
          <cell r="CM103">
            <v>383700</v>
          </cell>
          <cell r="CN103">
            <v>0</v>
          </cell>
          <cell r="CO103">
            <v>0</v>
          </cell>
          <cell r="CP103">
            <v>0</v>
          </cell>
          <cell r="CQ103">
            <v>1826100</v>
          </cell>
          <cell r="CR103">
            <v>2263100</v>
          </cell>
        </row>
        <row r="104">
          <cell r="A104">
            <v>27490</v>
          </cell>
          <cell r="B104" t="str">
            <v>T. Beliz</v>
          </cell>
          <cell r="C104">
            <v>3</v>
          </cell>
          <cell r="D104">
            <v>27490</v>
          </cell>
          <cell r="E104" t="str">
            <v>N/A</v>
          </cell>
          <cell r="F104" t="str">
            <v>UCLA TIES FOR ADOPTION (THE REGENTS)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12300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1719000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1731300</v>
          </cell>
        </row>
        <row r="105">
          <cell r="A105">
            <v>27495</v>
          </cell>
          <cell r="B105" t="str">
            <v>R. Kay</v>
          </cell>
          <cell r="C105">
            <v>3</v>
          </cell>
          <cell r="D105">
            <v>27495</v>
          </cell>
          <cell r="E105">
            <v>5</v>
          </cell>
          <cell r="F105" t="str">
            <v>MCKINLEY CHILDREN'S CENTER, INC.</v>
          </cell>
          <cell r="N105">
            <v>0</v>
          </cell>
          <cell r="O105">
            <v>1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11000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48400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2940700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3000100</v>
          </cell>
        </row>
        <row r="106">
          <cell r="A106">
            <v>27507</v>
          </cell>
          <cell r="B106" t="str">
            <v>O. Celis</v>
          </cell>
          <cell r="C106">
            <v>3</v>
          </cell>
          <cell r="D106">
            <v>27507</v>
          </cell>
          <cell r="E106">
            <v>1</v>
          </cell>
          <cell r="F106" t="str">
            <v>MARYVALE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2366000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2366000</v>
          </cell>
        </row>
        <row r="107">
          <cell r="A107">
            <v>27508</v>
          </cell>
          <cell r="B107" t="str">
            <v>T. Beliz</v>
          </cell>
          <cell r="C107" t="str">
            <v>1,2 &amp; 5</v>
          </cell>
          <cell r="D107">
            <v>27508</v>
          </cell>
          <cell r="E107">
            <v>5</v>
          </cell>
          <cell r="F107" t="str">
            <v>COUNSELLING4KIDS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13200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13000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4370100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4396300</v>
          </cell>
        </row>
        <row r="108">
          <cell r="A108">
            <v>27518</v>
          </cell>
          <cell r="B108" t="str">
            <v>J. Allen</v>
          </cell>
          <cell r="C108" t="str">
            <v>1,2 &amp; 5</v>
          </cell>
          <cell r="D108">
            <v>27518</v>
          </cell>
          <cell r="E108">
            <v>3</v>
          </cell>
          <cell r="F108" t="str">
            <v>PACIFIC LODGE YOUTH SERVICE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1500000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1500000</v>
          </cell>
        </row>
        <row r="109">
          <cell r="A109">
            <v>27519</v>
          </cell>
          <cell r="B109" t="str">
            <v>J. Allen</v>
          </cell>
          <cell r="C109">
            <v>4</v>
          </cell>
          <cell r="D109">
            <v>27519</v>
          </cell>
          <cell r="E109">
            <v>2</v>
          </cell>
          <cell r="F109" t="str">
            <v>PARA LOS NINOS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5100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950000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955100</v>
          </cell>
        </row>
        <row r="110">
          <cell r="A110">
            <v>27520</v>
          </cell>
          <cell r="B110" t="str">
            <v>J. Allen</v>
          </cell>
          <cell r="C110">
            <v>6</v>
          </cell>
          <cell r="D110">
            <v>27520</v>
          </cell>
          <cell r="E110">
            <v>2</v>
          </cell>
          <cell r="F110" t="str">
            <v>PERSONAL INVOLVEMENT CENTER, INC.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10300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242000</v>
          </cell>
          <cell r="BO110">
            <v>1518300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1770600</v>
          </cell>
        </row>
        <row r="111">
          <cell r="A111">
            <v>27522</v>
          </cell>
          <cell r="B111" t="str">
            <v>O. Celis</v>
          </cell>
          <cell r="C111">
            <v>3</v>
          </cell>
          <cell r="D111">
            <v>27522</v>
          </cell>
          <cell r="E111">
            <v>5</v>
          </cell>
          <cell r="F111" t="str">
            <v>SERENITY INFANT CARE HOMES, INC.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830000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830000</v>
          </cell>
        </row>
        <row r="112">
          <cell r="A112">
            <v>27523</v>
          </cell>
          <cell r="B112" t="str">
            <v>O. Celis</v>
          </cell>
          <cell r="C112">
            <v>3</v>
          </cell>
          <cell r="D112">
            <v>27523</v>
          </cell>
          <cell r="E112">
            <v>1</v>
          </cell>
          <cell r="F112" t="str">
            <v>ST. ANNE'S MATERNITY HOME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144000</v>
          </cell>
          <cell r="BO112">
            <v>1437600</v>
          </cell>
          <cell r="BP112">
            <v>504000</v>
          </cell>
          <cell r="BQ112">
            <v>0</v>
          </cell>
          <cell r="BR112">
            <v>0</v>
          </cell>
          <cell r="BS112">
            <v>26000</v>
          </cell>
          <cell r="BT112">
            <v>144000</v>
          </cell>
          <cell r="BU112">
            <v>0</v>
          </cell>
          <cell r="BV112">
            <v>0</v>
          </cell>
          <cell r="BW112">
            <v>0</v>
          </cell>
          <cell r="BX112">
            <v>674000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504000</v>
          </cell>
          <cell r="CJ112">
            <v>0</v>
          </cell>
          <cell r="CK112">
            <v>0</v>
          </cell>
          <cell r="CL112">
            <v>26000</v>
          </cell>
          <cell r="CM112">
            <v>144000</v>
          </cell>
          <cell r="CN112">
            <v>0</v>
          </cell>
          <cell r="CO112">
            <v>0</v>
          </cell>
          <cell r="CP112">
            <v>0</v>
          </cell>
          <cell r="CQ112">
            <v>674000</v>
          </cell>
          <cell r="CR112">
            <v>2255600</v>
          </cell>
        </row>
        <row r="113">
          <cell r="A113">
            <v>27524</v>
          </cell>
          <cell r="B113" t="str">
            <v>R. Kay</v>
          </cell>
          <cell r="C113">
            <v>3</v>
          </cell>
          <cell r="D113">
            <v>27524</v>
          </cell>
          <cell r="E113">
            <v>5</v>
          </cell>
          <cell r="F113" t="str">
            <v>TOBINWORLD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998000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998000</v>
          </cell>
        </row>
        <row r="114">
          <cell r="A114">
            <v>27525</v>
          </cell>
          <cell r="B114" t="str">
            <v>T. Beliz</v>
          </cell>
          <cell r="C114">
            <v>3</v>
          </cell>
          <cell r="D114">
            <v>27525</v>
          </cell>
          <cell r="E114">
            <v>1</v>
          </cell>
          <cell r="F114" t="str">
            <v>TRINITY YOUTH SERVICES</v>
          </cell>
          <cell r="N114">
            <v>0</v>
          </cell>
          <cell r="O114">
            <v>84648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1000000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1000000</v>
          </cell>
        </row>
        <row r="115">
          <cell r="A115">
            <v>27529</v>
          </cell>
          <cell r="B115" t="str">
            <v>O. Celis</v>
          </cell>
          <cell r="C115">
            <v>4</v>
          </cell>
          <cell r="D115">
            <v>27529</v>
          </cell>
          <cell r="E115">
            <v>2</v>
          </cell>
          <cell r="F115" t="str">
            <v>INSTITUTE FOR MULTICULTURAL COUN. &amp; EDU. SVCS, INC. (IMCES)</v>
          </cell>
          <cell r="N115">
            <v>0</v>
          </cell>
          <cell r="O115">
            <v>34000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22900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240000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62300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525000</v>
          </cell>
          <cell r="BP115">
            <v>0</v>
          </cell>
          <cell r="BQ115">
            <v>361600</v>
          </cell>
          <cell r="BR115">
            <v>0</v>
          </cell>
          <cell r="BS115">
            <v>235000</v>
          </cell>
          <cell r="BT115">
            <v>203400</v>
          </cell>
          <cell r="BU115">
            <v>0</v>
          </cell>
          <cell r="BV115">
            <v>0</v>
          </cell>
          <cell r="BW115">
            <v>0</v>
          </cell>
          <cell r="BX115">
            <v>800000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361600</v>
          </cell>
          <cell r="CK115">
            <v>0</v>
          </cell>
          <cell r="CL115">
            <v>235000</v>
          </cell>
          <cell r="CM115">
            <v>203400</v>
          </cell>
          <cell r="CN115">
            <v>0</v>
          </cell>
          <cell r="CO115">
            <v>0</v>
          </cell>
          <cell r="CP115">
            <v>0</v>
          </cell>
          <cell r="CQ115">
            <v>800000</v>
          </cell>
          <cell r="CR115">
            <v>1650200</v>
          </cell>
        </row>
        <row r="116">
          <cell r="A116">
            <v>27537</v>
          </cell>
          <cell r="B116" t="str">
            <v>O. Celis</v>
          </cell>
          <cell r="C116" t="str">
            <v>7 &amp; 8</v>
          </cell>
          <cell r="D116">
            <v>27537</v>
          </cell>
          <cell r="E116">
            <v>4</v>
          </cell>
          <cell r="F116" t="str">
            <v>HELPLINE YOUTH COUNSELING, INC.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4800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150000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154800</v>
          </cell>
        </row>
        <row r="117">
          <cell r="A117">
            <v>27542</v>
          </cell>
          <cell r="B117" t="str">
            <v>J. Allen</v>
          </cell>
          <cell r="C117">
            <v>3</v>
          </cell>
          <cell r="D117">
            <v>27542</v>
          </cell>
          <cell r="E117">
            <v>5</v>
          </cell>
          <cell r="F117" t="str">
            <v>PASADENA UNIFIED SCHOOL DISTRICT</v>
          </cell>
          <cell r="Q117">
            <v>0</v>
          </cell>
          <cell r="R117">
            <v>150000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100000</v>
          </cell>
          <cell r="AY117">
            <v>0</v>
          </cell>
          <cell r="AZ117">
            <v>0</v>
          </cell>
          <cell r="BA117">
            <v>104600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2000000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2354600</v>
          </cell>
        </row>
        <row r="118">
          <cell r="A118">
            <v>27543</v>
          </cell>
          <cell r="B118" t="str">
            <v>T. Beliz</v>
          </cell>
          <cell r="C118">
            <v>3</v>
          </cell>
          <cell r="D118">
            <v>27543</v>
          </cell>
          <cell r="E118">
            <v>5</v>
          </cell>
          <cell r="F118" t="str">
            <v>LEROY HAYNES CTR FOR CHILDREN &amp; FAMILY SVCS, INC.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2453800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2453800</v>
          </cell>
        </row>
        <row r="119">
          <cell r="A119">
            <v>27544</v>
          </cell>
          <cell r="B119" t="str">
            <v>R. Kay</v>
          </cell>
          <cell r="C119" t="str">
            <v>1,2 &amp; 5</v>
          </cell>
          <cell r="D119">
            <v>27544</v>
          </cell>
          <cell r="E119">
            <v>3</v>
          </cell>
          <cell r="F119" t="str">
            <v>THE VILLAGE FAMILY SERVICES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81200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815000</v>
          </cell>
          <cell r="BO119">
            <v>1050500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1946700</v>
          </cell>
        </row>
        <row r="120">
          <cell r="A120">
            <v>27545</v>
          </cell>
          <cell r="B120" t="str">
            <v>J. Allen</v>
          </cell>
          <cell r="C120">
            <v>3</v>
          </cell>
          <cell r="D120">
            <v>27545</v>
          </cell>
          <cell r="E120">
            <v>5</v>
          </cell>
          <cell r="F120" t="str">
            <v>DAVID &amp; MARGARET HOME, INC.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1000000</v>
          </cell>
          <cell r="BP120">
            <v>378000</v>
          </cell>
          <cell r="BQ120">
            <v>0</v>
          </cell>
          <cell r="BR120">
            <v>0</v>
          </cell>
          <cell r="BS120">
            <v>19500</v>
          </cell>
          <cell r="BT120">
            <v>108000</v>
          </cell>
          <cell r="BU120">
            <v>0</v>
          </cell>
          <cell r="BV120">
            <v>0</v>
          </cell>
          <cell r="BW120">
            <v>0</v>
          </cell>
          <cell r="BX120">
            <v>505500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378000</v>
          </cell>
          <cell r="CJ120">
            <v>0</v>
          </cell>
          <cell r="CK120">
            <v>0</v>
          </cell>
          <cell r="CL120">
            <v>19500</v>
          </cell>
          <cell r="CM120">
            <v>108000</v>
          </cell>
          <cell r="CN120">
            <v>0</v>
          </cell>
          <cell r="CO120">
            <v>0</v>
          </cell>
          <cell r="CP120">
            <v>0</v>
          </cell>
          <cell r="CQ120">
            <v>505500</v>
          </cell>
          <cell r="CR120">
            <v>1505500</v>
          </cell>
        </row>
        <row r="121">
          <cell r="A121">
            <v>27548</v>
          </cell>
          <cell r="B121" t="str">
            <v>J. Allen</v>
          </cell>
          <cell r="C121">
            <v>4</v>
          </cell>
          <cell r="D121">
            <v>27548</v>
          </cell>
          <cell r="E121">
            <v>1</v>
          </cell>
          <cell r="F121" t="str">
            <v>PEDIATRIC &amp; FAMILY MEDICAL CENTER (dba EISNER)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40600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600000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640600</v>
          </cell>
        </row>
        <row r="122">
          <cell r="A122">
            <v>27549</v>
          </cell>
          <cell r="B122" t="str">
            <v>R. Kay</v>
          </cell>
          <cell r="C122">
            <v>4</v>
          </cell>
          <cell r="D122">
            <v>27549</v>
          </cell>
          <cell r="E122">
            <v>1</v>
          </cell>
          <cell r="F122" t="str">
            <v>EL CENTRO DEL PUEBLO, INC.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600000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600000</v>
          </cell>
        </row>
        <row r="123">
          <cell r="A123">
            <v>27550</v>
          </cell>
          <cell r="B123" t="str">
            <v>O. Celis</v>
          </cell>
          <cell r="C123">
            <v>4</v>
          </cell>
          <cell r="D123">
            <v>27550</v>
          </cell>
          <cell r="E123">
            <v>1</v>
          </cell>
          <cell r="F123" t="str">
            <v>CATHOLIC HEALTHCARE WEST (dba CALIFORNIA HOSPITAL)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932600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932600</v>
          </cell>
        </row>
        <row r="124">
          <cell r="A124">
            <v>27597</v>
          </cell>
          <cell r="B124" t="str">
            <v>R. Kay</v>
          </cell>
          <cell r="C124" t="str">
            <v>1,2 &amp; 5</v>
          </cell>
          <cell r="D124">
            <v>27597</v>
          </cell>
          <cell r="E124">
            <v>2</v>
          </cell>
          <cell r="F124" t="str">
            <v>EMOTIONAL HEALTH ASSOCIATION (dba SHARE!)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89000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400000</v>
          </cell>
          <cell r="BT124">
            <v>322600</v>
          </cell>
          <cell r="BU124">
            <v>0</v>
          </cell>
          <cell r="BV124">
            <v>0</v>
          </cell>
          <cell r="BW124">
            <v>0</v>
          </cell>
          <cell r="BX124">
            <v>722600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400000</v>
          </cell>
          <cell r="CM124">
            <v>322600</v>
          </cell>
          <cell r="CN124">
            <v>0</v>
          </cell>
          <cell r="CO124">
            <v>0</v>
          </cell>
          <cell r="CP124">
            <v>0</v>
          </cell>
          <cell r="CQ124">
            <v>722600</v>
          </cell>
          <cell r="CR124">
            <v>811600</v>
          </cell>
        </row>
        <row r="125">
          <cell r="A125">
            <v>27600</v>
          </cell>
          <cell r="B125" t="str">
            <v>T. Beliz</v>
          </cell>
          <cell r="C125">
            <v>4</v>
          </cell>
          <cell r="D125">
            <v>27600</v>
          </cell>
          <cell r="E125">
            <v>1</v>
          </cell>
          <cell r="F125" t="str">
            <v>VIP COMMUNITY MENTAL HEALTH CENTER, INC. (VIP CMHC)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700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364000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11400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5480000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5856100</v>
          </cell>
        </row>
        <row r="126">
          <cell r="A126">
            <v>27601</v>
          </cell>
          <cell r="B126" t="str">
            <v>R. Kay</v>
          </cell>
          <cell r="C126">
            <v>3</v>
          </cell>
          <cell r="D126">
            <v>27601</v>
          </cell>
          <cell r="E126">
            <v>5</v>
          </cell>
          <cell r="F126" t="str">
            <v>THE CHILDREN'S CENTER OF ANTELOPE VALLEY</v>
          </cell>
          <cell r="N126">
            <v>0</v>
          </cell>
          <cell r="O126">
            <v>1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19900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20300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198000</v>
          </cell>
          <cell r="BM126">
            <v>0</v>
          </cell>
          <cell r="BN126">
            <v>0</v>
          </cell>
          <cell r="BO126">
            <v>1000000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1238200</v>
          </cell>
        </row>
        <row r="127">
          <cell r="A127">
            <v>27620</v>
          </cell>
          <cell r="B127" t="str">
            <v>J. Allen</v>
          </cell>
          <cell r="C127" t="str">
            <v>7 &amp; 8</v>
          </cell>
          <cell r="D127">
            <v>27620</v>
          </cell>
          <cell r="E127">
            <v>2</v>
          </cell>
          <cell r="F127" t="str">
            <v>ASIAN AMERICAN DRUG ABUSE PROGRAM, INC. (AADAP)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139300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333000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472300</v>
          </cell>
        </row>
        <row r="128">
          <cell r="A128">
            <v>27621</v>
          </cell>
          <cell r="B128" t="str">
            <v>TBA</v>
          </cell>
          <cell r="C128">
            <v>4</v>
          </cell>
          <cell r="D128">
            <v>27621</v>
          </cell>
          <cell r="E128">
            <v>2</v>
          </cell>
          <cell r="F128" t="str">
            <v>BEHAVIORAL HEALTH SERVICES, INC.</v>
          </cell>
          <cell r="N128">
            <v>0</v>
          </cell>
          <cell r="O128">
            <v>125000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9500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125000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184000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461000</v>
          </cell>
          <cell r="BP128">
            <v>0</v>
          </cell>
          <cell r="BQ128">
            <v>26000</v>
          </cell>
          <cell r="BR128">
            <v>0</v>
          </cell>
          <cell r="BS128">
            <v>500</v>
          </cell>
          <cell r="BT128">
            <v>10000</v>
          </cell>
          <cell r="BU128">
            <v>0</v>
          </cell>
          <cell r="BV128">
            <v>0</v>
          </cell>
          <cell r="BW128">
            <v>0</v>
          </cell>
          <cell r="BX128">
            <v>36500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26000</v>
          </cell>
          <cell r="CK128">
            <v>0</v>
          </cell>
          <cell r="CL128">
            <v>500</v>
          </cell>
          <cell r="CM128">
            <v>10000</v>
          </cell>
          <cell r="CN128">
            <v>0</v>
          </cell>
          <cell r="CO128">
            <v>0</v>
          </cell>
          <cell r="CP128">
            <v>0</v>
          </cell>
          <cell r="CQ128">
            <v>36500</v>
          </cell>
          <cell r="CR128">
            <v>816000</v>
          </cell>
        </row>
        <row r="129">
          <cell r="A129">
            <v>27622</v>
          </cell>
          <cell r="B129" t="str">
            <v>J. Allen</v>
          </cell>
          <cell r="C129">
            <v>4</v>
          </cell>
          <cell r="D129">
            <v>27622</v>
          </cell>
          <cell r="E129">
            <v>1</v>
          </cell>
          <cell r="F129" t="str">
            <v>CALIFORNIA HISPANIC COMMISSION, INC.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50160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12300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120000</v>
          </cell>
          <cell r="BM129">
            <v>200640</v>
          </cell>
          <cell r="BN129">
            <v>0</v>
          </cell>
          <cell r="BO129">
            <v>1124000</v>
          </cell>
          <cell r="BP129">
            <v>0</v>
          </cell>
          <cell r="BQ129">
            <v>361600</v>
          </cell>
          <cell r="BR129">
            <v>0</v>
          </cell>
          <cell r="BS129">
            <v>235000</v>
          </cell>
          <cell r="BT129">
            <v>603400</v>
          </cell>
          <cell r="BU129">
            <v>0</v>
          </cell>
          <cell r="BV129">
            <v>0</v>
          </cell>
          <cell r="BW129">
            <v>0</v>
          </cell>
          <cell r="BX129">
            <v>1200000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361600</v>
          </cell>
          <cell r="CK129">
            <v>0</v>
          </cell>
          <cell r="CL129">
            <v>235000</v>
          </cell>
          <cell r="CM129">
            <v>603400</v>
          </cell>
          <cell r="CN129">
            <v>0</v>
          </cell>
          <cell r="CO129">
            <v>0</v>
          </cell>
          <cell r="CP129">
            <v>0</v>
          </cell>
          <cell r="CQ129">
            <v>1200000</v>
          </cell>
          <cell r="CR129">
            <v>2707100</v>
          </cell>
        </row>
        <row r="130">
          <cell r="A130">
            <v>27624</v>
          </cell>
          <cell r="B130" t="str">
            <v>O. Celis</v>
          </cell>
          <cell r="C130">
            <v>4</v>
          </cell>
          <cell r="D130">
            <v>27624</v>
          </cell>
          <cell r="E130">
            <v>1</v>
          </cell>
          <cell r="F130" t="str">
            <v>SPIRITT  FAMILY SERVICES, INC.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81200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450000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531200</v>
          </cell>
        </row>
        <row r="131">
          <cell r="A131">
            <v>27625</v>
          </cell>
          <cell r="B131" t="str">
            <v>O. Celis</v>
          </cell>
          <cell r="C131" t="str">
            <v>1,2 &amp; 5</v>
          </cell>
          <cell r="D131">
            <v>27625</v>
          </cell>
          <cell r="E131">
            <v>3</v>
          </cell>
          <cell r="F131" t="str">
            <v>TARZANA TREATMENT CENTER, INC.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60000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6300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240000</v>
          </cell>
          <cell r="BN131">
            <v>0</v>
          </cell>
          <cell r="BO131">
            <v>819000</v>
          </cell>
          <cell r="BP131">
            <v>0</v>
          </cell>
          <cell r="BQ131">
            <v>361600</v>
          </cell>
          <cell r="BR131">
            <v>0</v>
          </cell>
          <cell r="BS131">
            <v>235000</v>
          </cell>
          <cell r="BT131">
            <v>203400</v>
          </cell>
          <cell r="BU131">
            <v>0</v>
          </cell>
          <cell r="BV131">
            <v>0</v>
          </cell>
          <cell r="BW131">
            <v>0</v>
          </cell>
          <cell r="BX131">
            <v>800000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361600</v>
          </cell>
          <cell r="CK131">
            <v>0</v>
          </cell>
          <cell r="CL131">
            <v>235000</v>
          </cell>
          <cell r="CM131">
            <v>203400</v>
          </cell>
          <cell r="CN131">
            <v>0</v>
          </cell>
          <cell r="CO131">
            <v>0</v>
          </cell>
          <cell r="CP131">
            <v>0</v>
          </cell>
          <cell r="CQ131">
            <v>800000</v>
          </cell>
          <cell r="CR131">
            <v>1925300</v>
          </cell>
        </row>
        <row r="132">
          <cell r="A132">
            <v>27626</v>
          </cell>
          <cell r="B132" t="str">
            <v>O. Celis</v>
          </cell>
          <cell r="C132" t="str">
            <v>1,2 &amp; 5</v>
          </cell>
          <cell r="D132">
            <v>27626</v>
          </cell>
          <cell r="E132">
            <v>3</v>
          </cell>
          <cell r="F132" t="str">
            <v>NEW DIRECTIONS, INC.</v>
          </cell>
          <cell r="N132">
            <v>0</v>
          </cell>
          <cell r="O132">
            <v>175000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141600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141600</v>
          </cell>
        </row>
        <row r="133">
          <cell r="A133">
            <v>27627</v>
          </cell>
          <cell r="B133" t="str">
            <v>O. Celis</v>
          </cell>
          <cell r="C133">
            <v>3</v>
          </cell>
          <cell r="D133">
            <v>27627</v>
          </cell>
          <cell r="E133" t="str">
            <v>N/A</v>
          </cell>
          <cell r="F133" t="str">
            <v>FLORENCE CRITTENTON SERVICES OF ORANGE COUNTY, INC.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144000</v>
          </cell>
          <cell r="BO133">
            <v>2250000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2394000</v>
          </cell>
        </row>
        <row r="134">
          <cell r="A134">
            <v>27633</v>
          </cell>
          <cell r="B134" t="str">
            <v>J. Allen</v>
          </cell>
          <cell r="C134">
            <v>6</v>
          </cell>
          <cell r="D134">
            <v>27633</v>
          </cell>
          <cell r="E134">
            <v>4</v>
          </cell>
          <cell r="F134" t="str">
            <v>CALIFORNIA INSTITUTE OF HEALTH &amp; SOCIAL SVC, INC. (dba Alafia MH Institute)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12700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120000</v>
          </cell>
          <cell r="BM134">
            <v>0</v>
          </cell>
          <cell r="BN134">
            <v>0</v>
          </cell>
          <cell r="BO134">
            <v>1687400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1820100</v>
          </cell>
        </row>
        <row r="135">
          <cell r="A135">
            <v>27634</v>
          </cell>
          <cell r="B135" t="str">
            <v>O. Celis</v>
          </cell>
          <cell r="C135">
            <v>3</v>
          </cell>
          <cell r="D135">
            <v>27634</v>
          </cell>
          <cell r="E135">
            <v>5</v>
          </cell>
          <cell r="F135" t="str">
            <v>CENTER FOR INTEGRATED FAMILY &amp; HEALTH SERVICES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81200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996000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1077200</v>
          </cell>
        </row>
        <row r="136">
          <cell r="A136">
            <v>27635</v>
          </cell>
          <cell r="B136" t="str">
            <v>O. Celis</v>
          </cell>
          <cell r="C136">
            <v>6</v>
          </cell>
          <cell r="D136">
            <v>27635</v>
          </cell>
          <cell r="E136">
            <v>2</v>
          </cell>
          <cell r="F136" t="str">
            <v>DREW CHILD DEVELOPMENT CORPORATION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67700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1764700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1832400</v>
          </cell>
        </row>
        <row r="137">
          <cell r="A137">
            <v>27639</v>
          </cell>
          <cell r="B137" t="str">
            <v>T. Beliz</v>
          </cell>
          <cell r="C137" t="str">
            <v>1,2 &amp; 5</v>
          </cell>
          <cell r="D137">
            <v>27639</v>
          </cell>
          <cell r="E137">
            <v>5</v>
          </cell>
          <cell r="F137" t="str">
            <v>NEW HORIZONS FAMILY CENTER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37400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97500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599500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734400</v>
          </cell>
        </row>
        <row r="138">
          <cell r="A138">
            <v>27640</v>
          </cell>
          <cell r="B138" t="str">
            <v>R. Kay</v>
          </cell>
          <cell r="C138">
            <v>6</v>
          </cell>
          <cell r="D138">
            <v>27640</v>
          </cell>
          <cell r="E138">
            <v>2</v>
          </cell>
          <cell r="F138" t="str">
            <v>TESSIE CLEVELAND COMMUNITY SERVICES CORP.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25000</v>
          </cell>
          <cell r="W138">
            <v>0</v>
          </cell>
          <cell r="X138">
            <v>0</v>
          </cell>
          <cell r="Y138">
            <v>0</v>
          </cell>
          <cell r="Z138">
            <v>20700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60000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27700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6105000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6238400</v>
          </cell>
        </row>
        <row r="139">
          <cell r="A139">
            <v>27643</v>
          </cell>
          <cell r="B139" t="str">
            <v>TBD</v>
          </cell>
          <cell r="C139" t="str">
            <v>1,2 &amp; 5</v>
          </cell>
          <cell r="D139">
            <v>27643</v>
          </cell>
          <cell r="E139">
            <v>3</v>
          </cell>
          <cell r="F139" t="str">
            <v xml:space="preserve">WISE AND HEALTHY AGING </v>
          </cell>
          <cell r="N139">
            <v>0</v>
          </cell>
          <cell r="O139">
            <v>298260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71400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281200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49000</v>
          </cell>
          <cell r="BU139">
            <v>0</v>
          </cell>
          <cell r="BV139">
            <v>0</v>
          </cell>
          <cell r="BW139">
            <v>0</v>
          </cell>
          <cell r="BX139">
            <v>49000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49000</v>
          </cell>
          <cell r="CN139">
            <v>0</v>
          </cell>
          <cell r="CO139">
            <v>0</v>
          </cell>
          <cell r="CP139">
            <v>0</v>
          </cell>
          <cell r="CQ139">
            <v>49000</v>
          </cell>
          <cell r="CR139">
            <v>401600</v>
          </cell>
        </row>
        <row r="140">
          <cell r="A140">
            <v>27644</v>
          </cell>
          <cell r="B140" t="str">
            <v>T. Beliz</v>
          </cell>
          <cell r="C140">
            <v>4</v>
          </cell>
          <cell r="D140">
            <v>27644</v>
          </cell>
          <cell r="E140" t="str">
            <v>TBD</v>
          </cell>
          <cell r="F140" t="str">
            <v>USC CARE MEDICAL GROUP, INC. (USC UCC PROGRAM)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15000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15000</v>
          </cell>
        </row>
        <row r="141">
          <cell r="A141">
            <v>27646</v>
          </cell>
          <cell r="B141" t="str">
            <v>J. Allen</v>
          </cell>
          <cell r="C141">
            <v>4</v>
          </cell>
          <cell r="D141">
            <v>27646</v>
          </cell>
          <cell r="E141">
            <v>2</v>
          </cell>
          <cell r="F141" t="str">
            <v>JWCH INSTITUTE</v>
          </cell>
          <cell r="N141">
            <v>240394</v>
          </cell>
          <cell r="O141">
            <v>4309823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133300</v>
          </cell>
          <cell r="BR141">
            <v>0</v>
          </cell>
          <cell r="BS141">
            <v>88300</v>
          </cell>
          <cell r="BT141">
            <v>45100</v>
          </cell>
          <cell r="BU141">
            <v>0</v>
          </cell>
          <cell r="BV141">
            <v>0</v>
          </cell>
          <cell r="BW141">
            <v>0</v>
          </cell>
          <cell r="BX141">
            <v>266700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133300</v>
          </cell>
          <cell r="CK141">
            <v>0</v>
          </cell>
          <cell r="CL141">
            <v>88300</v>
          </cell>
          <cell r="CM141">
            <v>45100</v>
          </cell>
          <cell r="CN141">
            <v>0</v>
          </cell>
          <cell r="CO141">
            <v>0</v>
          </cell>
          <cell r="CP141">
            <v>0</v>
          </cell>
          <cell r="CQ141">
            <v>266700</v>
          </cell>
          <cell r="CR141">
            <v>266700</v>
          </cell>
        </row>
        <row r="142">
          <cell r="A142">
            <v>27654</v>
          </cell>
          <cell r="C142">
            <v>3</v>
          </cell>
          <cell r="D142">
            <v>27654</v>
          </cell>
          <cell r="E142" t="str">
            <v>TBA</v>
          </cell>
          <cell r="F142" t="str">
            <v>FAMILIESFIRST,INC.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32500</v>
          </cell>
          <cell r="BJ142">
            <v>0</v>
          </cell>
          <cell r="BK142">
            <v>0</v>
          </cell>
          <cell r="BL142">
            <v>800000</v>
          </cell>
          <cell r="BM142">
            <v>0</v>
          </cell>
          <cell r="BN142">
            <v>144000</v>
          </cell>
          <cell r="BO142">
            <v>3138000</v>
          </cell>
          <cell r="BP142">
            <v>532000</v>
          </cell>
          <cell r="BQ142">
            <v>0</v>
          </cell>
          <cell r="BR142">
            <v>0</v>
          </cell>
          <cell r="BS142">
            <v>27300</v>
          </cell>
          <cell r="BT142">
            <v>148400</v>
          </cell>
          <cell r="BU142">
            <v>0</v>
          </cell>
          <cell r="BV142">
            <v>0</v>
          </cell>
          <cell r="BW142">
            <v>0</v>
          </cell>
          <cell r="BX142">
            <v>707700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532000</v>
          </cell>
          <cell r="CJ142">
            <v>0</v>
          </cell>
          <cell r="CK142">
            <v>0</v>
          </cell>
          <cell r="CL142">
            <v>27300</v>
          </cell>
          <cell r="CM142">
            <v>148400</v>
          </cell>
          <cell r="CN142">
            <v>0</v>
          </cell>
          <cell r="CO142">
            <v>0</v>
          </cell>
          <cell r="CQ142">
            <v>707700</v>
          </cell>
          <cell r="CR142">
            <v>4822200</v>
          </cell>
        </row>
        <row r="143">
          <cell r="A143">
            <v>28027</v>
          </cell>
          <cell r="B143" t="str">
            <v>O. Celis</v>
          </cell>
          <cell r="C143">
            <v>4</v>
          </cell>
          <cell r="D143">
            <v>28027</v>
          </cell>
          <cell r="E143">
            <v>3</v>
          </cell>
          <cell r="F143" t="str">
            <v>JEWISH FAMILY SERVICES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785300</v>
          </cell>
          <cell r="BR143">
            <v>0</v>
          </cell>
          <cell r="BS143">
            <v>20700</v>
          </cell>
          <cell r="BT143">
            <v>245300</v>
          </cell>
          <cell r="BU143">
            <v>0</v>
          </cell>
          <cell r="BV143">
            <v>0</v>
          </cell>
          <cell r="BW143">
            <v>0</v>
          </cell>
          <cell r="BX143">
            <v>1051300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785300</v>
          </cell>
          <cell r="CK143">
            <v>0</v>
          </cell>
          <cell r="CL143">
            <v>20700</v>
          </cell>
          <cell r="CM143">
            <v>245300</v>
          </cell>
          <cell r="CN143">
            <v>0</v>
          </cell>
          <cell r="CO143">
            <v>0</v>
          </cell>
          <cell r="CP143">
            <v>0</v>
          </cell>
          <cell r="CQ143">
            <v>1051300</v>
          </cell>
          <cell r="CR143">
            <v>1051300</v>
          </cell>
        </row>
        <row r="144">
          <cell r="A144">
            <v>12345</v>
          </cell>
          <cell r="F144" t="str">
            <v>ALLOCATED SUB-TOTAL</v>
          </cell>
          <cell r="N144">
            <v>5326865</v>
          </cell>
          <cell r="O144">
            <v>97087969</v>
          </cell>
          <cell r="P144">
            <v>47533</v>
          </cell>
          <cell r="Q144">
            <v>0</v>
          </cell>
          <cell r="R144">
            <v>7174900</v>
          </cell>
          <cell r="S144">
            <v>8006100</v>
          </cell>
          <cell r="T144">
            <v>0</v>
          </cell>
          <cell r="U144">
            <v>0</v>
          </cell>
          <cell r="V144">
            <v>30694200</v>
          </cell>
          <cell r="W144">
            <v>1556000</v>
          </cell>
          <cell r="X144">
            <v>0</v>
          </cell>
          <cell r="Y144">
            <v>642000</v>
          </cell>
          <cell r="Z144">
            <v>836900</v>
          </cell>
          <cell r="AA144">
            <v>741600</v>
          </cell>
          <cell r="AB144">
            <v>13411400</v>
          </cell>
          <cell r="AC144">
            <v>1450000</v>
          </cell>
          <cell r="AD144">
            <v>0</v>
          </cell>
          <cell r="AE144">
            <v>72600</v>
          </cell>
          <cell r="AF144">
            <v>50000</v>
          </cell>
          <cell r="AG144">
            <v>418700</v>
          </cell>
          <cell r="AH144">
            <v>200600</v>
          </cell>
          <cell r="AI144">
            <v>1175000</v>
          </cell>
          <cell r="AJ144">
            <v>125000</v>
          </cell>
          <cell r="AK144">
            <v>259500</v>
          </cell>
          <cell r="AL144">
            <v>364000</v>
          </cell>
          <cell r="AM144">
            <v>0</v>
          </cell>
          <cell r="AN144">
            <v>0</v>
          </cell>
          <cell r="AO144">
            <v>1292500</v>
          </cell>
          <cell r="AP144">
            <v>1174400</v>
          </cell>
          <cell r="AQ144">
            <v>0</v>
          </cell>
          <cell r="AR144">
            <v>2020000</v>
          </cell>
          <cell r="AS144">
            <v>1907900</v>
          </cell>
          <cell r="AT144">
            <v>139300</v>
          </cell>
          <cell r="AU144">
            <v>0</v>
          </cell>
          <cell r="AV144">
            <v>0</v>
          </cell>
          <cell r="AW144">
            <v>5256200</v>
          </cell>
          <cell r="AX144">
            <v>6857800</v>
          </cell>
          <cell r="AY144">
            <v>182400</v>
          </cell>
          <cell r="AZ144">
            <v>1035500</v>
          </cell>
          <cell r="BA144">
            <v>13254000</v>
          </cell>
          <cell r="BB144">
            <v>468000</v>
          </cell>
          <cell r="BC144">
            <v>0</v>
          </cell>
          <cell r="BD144">
            <v>0</v>
          </cell>
          <cell r="BE144">
            <v>0</v>
          </cell>
          <cell r="BF144">
            <v>1377706</v>
          </cell>
          <cell r="BG144">
            <v>0</v>
          </cell>
          <cell r="BH144">
            <v>400000</v>
          </cell>
          <cell r="BI144">
            <v>76960600</v>
          </cell>
          <cell r="BJ144">
            <v>3974300</v>
          </cell>
          <cell r="BK144">
            <v>15000</v>
          </cell>
          <cell r="BL144">
            <v>12295000</v>
          </cell>
          <cell r="BM144">
            <v>4891400</v>
          </cell>
          <cell r="BN144">
            <v>3997000</v>
          </cell>
          <cell r="BO144">
            <v>370972560</v>
          </cell>
          <cell r="BP144">
            <v>27144200</v>
          </cell>
          <cell r="BQ144">
            <v>49034800</v>
          </cell>
          <cell r="BR144">
            <v>1396300</v>
          </cell>
          <cell r="BS144">
            <v>17645100</v>
          </cell>
          <cell r="BT144">
            <v>41636000</v>
          </cell>
          <cell r="BU144">
            <v>0</v>
          </cell>
          <cell r="BV144">
            <v>0</v>
          </cell>
          <cell r="BW144">
            <v>0</v>
          </cell>
          <cell r="BX144">
            <v>136856400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27144200</v>
          </cell>
          <cell r="CJ144">
            <v>49034800</v>
          </cell>
          <cell r="CK144">
            <v>1396300</v>
          </cell>
          <cell r="CL144">
            <v>17645100</v>
          </cell>
          <cell r="CM144">
            <v>41636000</v>
          </cell>
          <cell r="CN144">
            <v>0</v>
          </cell>
          <cell r="CO144">
            <v>0</v>
          </cell>
          <cell r="CP144">
            <v>0</v>
          </cell>
          <cell r="CQ144">
            <v>136856400</v>
          </cell>
          <cell r="CR144">
            <v>712506466</v>
          </cell>
          <cell r="CT144">
            <v>697642900</v>
          </cell>
        </row>
        <row r="145">
          <cell r="CT145">
            <v>-712506466</v>
          </cell>
        </row>
        <row r="146">
          <cell r="F146" t="str">
            <v xml:space="preserve">IMD </v>
          </cell>
          <cell r="CT146">
            <v>-14863566</v>
          </cell>
        </row>
        <row r="147">
          <cell r="A147">
            <v>20958</v>
          </cell>
          <cell r="B147" t="str">
            <v>T. BELIZ</v>
          </cell>
          <cell r="C147">
            <v>4</v>
          </cell>
          <cell r="D147">
            <v>20958</v>
          </cell>
          <cell r="E147">
            <v>2</v>
          </cell>
          <cell r="F147" t="str">
            <v xml:space="preserve">AMADA ENTERPRISE  - </v>
          </cell>
          <cell r="G147" t="str">
            <v>00-1</v>
          </cell>
          <cell r="H147" t="str">
            <v>0067</v>
          </cell>
          <cell r="J147" t="str">
            <v>CW-2</v>
          </cell>
          <cell r="K147" t="str">
            <v>CW-6</v>
          </cell>
          <cell r="L147" t="str">
            <v xml:space="preserve"> IMD</v>
          </cell>
          <cell r="M147" t="str">
            <v>00325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S147">
            <v>0</v>
          </cell>
          <cell r="BU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0</v>
          </cell>
          <cell r="CI147">
            <v>0</v>
          </cell>
          <cell r="CJ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</row>
        <row r="148">
          <cell r="A148">
            <v>20955</v>
          </cell>
          <cell r="B148" t="str">
            <v>T. BELIZ</v>
          </cell>
          <cell r="C148">
            <v>4</v>
          </cell>
          <cell r="D148">
            <v>20955</v>
          </cell>
          <cell r="E148">
            <v>1</v>
          </cell>
          <cell r="F148" t="str">
            <v>BRASWELL ENTERPRISE</v>
          </cell>
          <cell r="G148" t="str">
            <v>D</v>
          </cell>
          <cell r="H148" t="str">
            <v>0058</v>
          </cell>
          <cell r="I148" t="str">
            <v xml:space="preserve">LAUREL PARK </v>
          </cell>
          <cell r="J148" t="str">
            <v>CW-1</v>
          </cell>
          <cell r="K148" t="str">
            <v>CW-3</v>
          </cell>
          <cell r="L148" t="str">
            <v xml:space="preserve"> IMD</v>
          </cell>
          <cell r="M148" t="str">
            <v>00606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S148">
            <v>0</v>
          </cell>
          <cell r="BU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0</v>
          </cell>
          <cell r="CI148">
            <v>0</v>
          </cell>
          <cell r="CJ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</row>
        <row r="149">
          <cell r="A149">
            <v>20964</v>
          </cell>
          <cell r="B149" t="str">
            <v>T. BELIZ</v>
          </cell>
          <cell r="C149">
            <v>4</v>
          </cell>
          <cell r="D149">
            <v>20964</v>
          </cell>
          <cell r="E149">
            <v>5</v>
          </cell>
          <cell r="F149" t="str">
            <v xml:space="preserve">COMMUNITY CARE CENTER, INC. </v>
          </cell>
          <cell r="G149" t="str">
            <v>00-1a</v>
          </cell>
          <cell r="H149" t="str">
            <v>0035</v>
          </cell>
          <cell r="J149" t="str">
            <v>CW-5</v>
          </cell>
          <cell r="K149" t="str">
            <v>CW-3</v>
          </cell>
          <cell r="L149" t="str">
            <v xml:space="preserve"> IMD</v>
          </cell>
          <cell r="M149" t="str">
            <v>00339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S149">
            <v>0</v>
          </cell>
          <cell r="BU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0</v>
          </cell>
          <cell r="CI149">
            <v>0</v>
          </cell>
          <cell r="CJ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</row>
        <row r="150">
          <cell r="A150">
            <v>20954</v>
          </cell>
          <cell r="B150" t="str">
            <v>T. BELIZ</v>
          </cell>
          <cell r="C150">
            <v>4</v>
          </cell>
          <cell r="D150">
            <v>20954</v>
          </cell>
          <cell r="E150">
            <v>1</v>
          </cell>
          <cell r="F150" t="str">
            <v xml:space="preserve">LANDMARK MEDICAL SERVICES </v>
          </cell>
          <cell r="G150" t="str">
            <v>00-1</v>
          </cell>
          <cell r="H150" t="str">
            <v>0055</v>
          </cell>
          <cell r="J150" t="str">
            <v>CW-1</v>
          </cell>
          <cell r="K150" t="str">
            <v>CW-3</v>
          </cell>
          <cell r="L150" t="str">
            <v xml:space="preserve"> IMD</v>
          </cell>
          <cell r="M150" t="str">
            <v>00364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S150">
            <v>0</v>
          </cell>
          <cell r="BU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0</v>
          </cell>
          <cell r="CI150">
            <v>0</v>
          </cell>
          <cell r="CJ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</row>
        <row r="151">
          <cell r="A151">
            <v>20957</v>
          </cell>
          <cell r="B151" t="str">
            <v>T. BELIZ</v>
          </cell>
          <cell r="C151">
            <v>4</v>
          </cell>
          <cell r="D151">
            <v>20957</v>
          </cell>
          <cell r="E151">
            <v>2</v>
          </cell>
          <cell r="F151" t="str">
            <v>MEADOWBROOK MANOR</v>
          </cell>
          <cell r="G151" t="str">
            <v>00-1a</v>
          </cell>
          <cell r="H151" t="str">
            <v>0059</v>
          </cell>
          <cell r="J151" t="str">
            <v>CW-2</v>
          </cell>
          <cell r="K151" t="str">
            <v>CW-5</v>
          </cell>
          <cell r="L151" t="str">
            <v xml:space="preserve"> IMD</v>
          </cell>
          <cell r="M151" t="str">
            <v>00529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S151">
            <v>0</v>
          </cell>
          <cell r="BU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0</v>
          </cell>
          <cell r="CI151">
            <v>0</v>
          </cell>
          <cell r="CJ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</row>
        <row r="152">
          <cell r="A152">
            <v>23159</v>
          </cell>
          <cell r="B152" t="str">
            <v>T. BELIZ</v>
          </cell>
          <cell r="C152">
            <v>4</v>
          </cell>
          <cell r="D152">
            <v>23159</v>
          </cell>
          <cell r="E152" t="str">
            <v>N/A</v>
          </cell>
          <cell r="F152" t="str">
            <v>REGENCY HEALTH SERVICES</v>
          </cell>
          <cell r="G152" t="str">
            <v>99-2a</v>
          </cell>
          <cell r="H152" t="str">
            <v>0054</v>
          </cell>
          <cell r="I152" t="str">
            <v>HARBOR VIEW CENTER</v>
          </cell>
          <cell r="J152">
            <v>4</v>
          </cell>
          <cell r="K152" t="str">
            <v>CW-8</v>
          </cell>
          <cell r="L152" t="str">
            <v xml:space="preserve"> IMD</v>
          </cell>
          <cell r="M152" t="str">
            <v>00413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S152">
            <v>0</v>
          </cell>
          <cell r="BU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0</v>
          </cell>
          <cell r="CI152">
            <v>0</v>
          </cell>
          <cell r="CJ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</row>
        <row r="153">
          <cell r="A153">
            <v>23184</v>
          </cell>
          <cell r="B153" t="str">
            <v>T. BELIZ</v>
          </cell>
          <cell r="C153">
            <v>4</v>
          </cell>
          <cell r="D153">
            <v>23184</v>
          </cell>
          <cell r="E153" t="str">
            <v>N/A</v>
          </cell>
          <cell r="F153" t="str">
            <v>SAN GABRIEL VAL. CONV.HOSP.</v>
          </cell>
          <cell r="G153" t="str">
            <v>00-1a</v>
          </cell>
          <cell r="H153" t="str">
            <v>0063</v>
          </cell>
          <cell r="I153" t="str">
            <v>PENN MAR</v>
          </cell>
          <cell r="J153" t="str">
            <v>CW-1</v>
          </cell>
          <cell r="K153" t="str">
            <v>CW-3</v>
          </cell>
          <cell r="L153" t="str">
            <v xml:space="preserve"> IMD</v>
          </cell>
          <cell r="M153" t="str">
            <v>00382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S153">
            <v>0</v>
          </cell>
          <cell r="BU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0</v>
          </cell>
          <cell r="CI153">
            <v>0</v>
          </cell>
          <cell r="CJ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</row>
        <row r="154">
          <cell r="A154">
            <v>23172</v>
          </cell>
          <cell r="B154" t="str">
            <v>T. BELIZ</v>
          </cell>
          <cell r="C154">
            <v>4</v>
          </cell>
          <cell r="D154">
            <v>23172</v>
          </cell>
          <cell r="E154" t="str">
            <v>N/A</v>
          </cell>
          <cell r="F154" t="str">
            <v>TELECARE CORP.</v>
          </cell>
          <cell r="G154" t="str">
            <v>E</v>
          </cell>
          <cell r="H154" t="str">
            <v>0057</v>
          </cell>
          <cell r="I154" t="str">
            <v xml:space="preserve">LA PAZ GERO PSYCH. CTR. </v>
          </cell>
          <cell r="J154" t="str">
            <v>CW-4</v>
          </cell>
          <cell r="K154" t="str">
            <v>CW-6</v>
          </cell>
          <cell r="L154" t="str">
            <v xml:space="preserve"> IMD</v>
          </cell>
          <cell r="M154" t="str">
            <v>00417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S154">
            <v>0</v>
          </cell>
          <cell r="BU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</row>
        <row r="155">
          <cell r="F155" t="str">
            <v>IMD COLA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S155">
            <v>0</v>
          </cell>
          <cell r="BU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</row>
        <row r="156">
          <cell r="F156" t="str">
            <v>TOTAL</v>
          </cell>
          <cell r="N156">
            <v>0</v>
          </cell>
          <cell r="O156">
            <v>42824830</v>
          </cell>
          <cell r="P156">
            <v>0</v>
          </cell>
          <cell r="Q156">
            <v>0</v>
          </cell>
          <cell r="R156">
            <v>0</v>
          </cell>
          <cell r="S156">
            <v>84000</v>
          </cell>
          <cell r="T156">
            <v>0</v>
          </cell>
          <cell r="U156">
            <v>7200000</v>
          </cell>
          <cell r="V156">
            <v>53014800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S156">
            <v>0</v>
          </cell>
          <cell r="BU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60298800</v>
          </cell>
          <cell r="CR156">
            <v>60298800</v>
          </cell>
        </row>
        <row r="158">
          <cell r="F158" t="str">
            <v>MIO</v>
          </cell>
        </row>
        <row r="159">
          <cell r="A159">
            <v>20955</v>
          </cell>
          <cell r="B159" t="str">
            <v>T. BELIZ</v>
          </cell>
          <cell r="C159">
            <v>4</v>
          </cell>
          <cell r="D159">
            <v>20955</v>
          </cell>
          <cell r="E159">
            <v>4</v>
          </cell>
          <cell r="F159" t="str">
            <v>BRASWELL ENTERPRISE</v>
          </cell>
          <cell r="L159" t="str">
            <v xml:space="preserve"> MIO (1370 PC)</v>
          </cell>
          <cell r="M159" t="str">
            <v>00605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S159">
            <v>0</v>
          </cell>
          <cell r="BU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</row>
        <row r="160">
          <cell r="F160" t="str">
            <v>TOTAL</v>
          </cell>
          <cell r="N160">
            <v>0</v>
          </cell>
          <cell r="O160">
            <v>3101319</v>
          </cell>
          <cell r="P160">
            <v>0</v>
          </cell>
          <cell r="S160">
            <v>0</v>
          </cell>
          <cell r="V160">
            <v>2815300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S160">
            <v>0</v>
          </cell>
          <cell r="BU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2815300</v>
          </cell>
          <cell r="CR160">
            <v>2815300</v>
          </cell>
        </row>
        <row r="162">
          <cell r="F162" t="str">
            <v>TOTAL IMD &amp; MIO</v>
          </cell>
          <cell r="N162">
            <v>0</v>
          </cell>
          <cell r="O162">
            <v>45926149</v>
          </cell>
          <cell r="P162">
            <v>0</v>
          </cell>
          <cell r="Q162">
            <v>0</v>
          </cell>
          <cell r="R162">
            <v>0</v>
          </cell>
          <cell r="S162">
            <v>84000</v>
          </cell>
          <cell r="T162">
            <v>0</v>
          </cell>
          <cell r="U162">
            <v>7200000</v>
          </cell>
          <cell r="V162">
            <v>55830100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63114100</v>
          </cell>
          <cell r="CR162">
            <v>63114100</v>
          </cell>
        </row>
        <row r="164">
          <cell r="F164" t="str">
            <v>PRIVATE HOSPITAL - FOR PES DECOMPRESSION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703200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703200</v>
          </cell>
        </row>
        <row r="165">
          <cell r="F165" t="str">
            <v>TOTAL PES-NCC/PDP</v>
          </cell>
          <cell r="Q165">
            <v>0</v>
          </cell>
          <cell r="R165">
            <v>0</v>
          </cell>
          <cell r="S165">
            <v>703200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703200</v>
          </cell>
        </row>
        <row r="166">
          <cell r="AU166" t="str">
            <v xml:space="preserve"> </v>
          </cell>
          <cell r="AV166" t="str">
            <v xml:space="preserve"> </v>
          </cell>
        </row>
        <row r="167">
          <cell r="F167" t="str">
            <v>ESCORT SERVICES</v>
          </cell>
          <cell r="S167" t="str">
            <v xml:space="preserve"> </v>
          </cell>
        </row>
        <row r="168">
          <cell r="A168">
            <v>20902</v>
          </cell>
          <cell r="B168" t="str">
            <v>T. BELIZ</v>
          </cell>
          <cell r="C168">
            <v>4</v>
          </cell>
          <cell r="D168">
            <v>20902</v>
          </cell>
          <cell r="E168" t="str">
            <v>N/A</v>
          </cell>
          <cell r="F168" t="str">
            <v>METROPOLITAN STATE  HOSPITAL</v>
          </cell>
          <cell r="N168">
            <v>0</v>
          </cell>
          <cell r="O168">
            <v>220000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220000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S168">
            <v>0</v>
          </cell>
          <cell r="BU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220000</v>
          </cell>
        </row>
        <row r="169">
          <cell r="A169">
            <v>23155</v>
          </cell>
          <cell r="B169" t="str">
            <v>T. BELIZ</v>
          </cell>
          <cell r="C169">
            <v>4</v>
          </cell>
          <cell r="D169">
            <v>23155</v>
          </cell>
          <cell r="E169" t="str">
            <v>N/A</v>
          </cell>
          <cell r="F169" t="str">
            <v>PATTON STATE HOSPITAL &amp; CALIF. DEPT. OF CORRECTIONS</v>
          </cell>
          <cell r="N169">
            <v>0</v>
          </cell>
          <cell r="O169">
            <v>56694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189800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S169">
            <v>0</v>
          </cell>
          <cell r="BU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189800</v>
          </cell>
        </row>
        <row r="170"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S170">
            <v>0</v>
          </cell>
          <cell r="BU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</row>
        <row r="171">
          <cell r="F171" t="str">
            <v>TOTAL STATE HOSPITAL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409800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S171">
            <v>0</v>
          </cell>
          <cell r="BU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C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409800</v>
          </cell>
        </row>
        <row r="173">
          <cell r="F173" t="str">
            <v>GENERAL ADMINISTRATIVE SERVICES</v>
          </cell>
        </row>
        <row r="174">
          <cell r="F174" t="str">
            <v>AUDIT SETTLEMENT</v>
          </cell>
          <cell r="N174">
            <v>0</v>
          </cell>
          <cell r="O174">
            <v>905000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871300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S174">
            <v>0</v>
          </cell>
          <cell r="BU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C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871300</v>
          </cell>
        </row>
        <row r="175">
          <cell r="F175" t="str">
            <v>STATE AUDIT SETTLEMENT FY 2003-04</v>
          </cell>
          <cell r="N175">
            <v>0</v>
          </cell>
          <cell r="O175">
            <v>905000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S175">
            <v>0</v>
          </cell>
          <cell r="BU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</row>
        <row r="176">
          <cell r="F176" t="str">
            <v>UNALLOCATED - FFP ONLY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552900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2409100</v>
          </cell>
          <cell r="BJ176">
            <v>0</v>
          </cell>
          <cell r="BK176">
            <v>0</v>
          </cell>
          <cell r="BL176">
            <v>0</v>
          </cell>
          <cell r="BM176">
            <v>21932800</v>
          </cell>
          <cell r="BN176">
            <v>836500</v>
          </cell>
          <cell r="BO176">
            <v>5677800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31409100</v>
          </cell>
        </row>
        <row r="177">
          <cell r="F177" t="str">
            <v>UNALLOCATED - NON EPSDT MATCH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167100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167100</v>
          </cell>
        </row>
        <row r="178">
          <cell r="F178" t="str">
            <v>UNALLOCATED - HEALTHY FAMILIES MATCH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194000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194000</v>
          </cell>
        </row>
        <row r="179">
          <cell r="F179" t="str">
            <v>UNALLOCATED - EPSDT SGF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18945452</v>
          </cell>
          <cell r="BN179">
            <v>722541</v>
          </cell>
          <cell r="BO179">
            <v>4948400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24616393</v>
          </cell>
        </row>
        <row r="180">
          <cell r="F180" t="str">
            <v>UNALLOCATED - EPSDT  MATCH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2987348</v>
          </cell>
          <cell r="BN180">
            <v>11959</v>
          </cell>
          <cell r="BO180">
            <v>474600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3473907</v>
          </cell>
        </row>
        <row r="181">
          <cell r="F181" t="str">
            <v>UNALLOCATED - EPSDT  MATCH (IFT)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R181">
            <v>0</v>
          </cell>
        </row>
        <row r="182">
          <cell r="F182" t="str">
            <v>UNALLOCATED- VOCATIONAL REHABILITATION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618595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618595</v>
          </cell>
        </row>
        <row r="185">
          <cell r="F185" t="str">
            <v>UNALLOCATED</v>
          </cell>
        </row>
        <row r="186">
          <cell r="F186" t="str">
            <v>UNALLOCATED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33300</v>
          </cell>
          <cell r="W186">
            <v>0</v>
          </cell>
          <cell r="Y186">
            <v>0</v>
          </cell>
          <cell r="Z186">
            <v>190100</v>
          </cell>
          <cell r="AA186">
            <v>2690400</v>
          </cell>
          <cell r="AB186">
            <v>23</v>
          </cell>
          <cell r="AC186">
            <v>50000</v>
          </cell>
          <cell r="AD186">
            <v>1835169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74400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102602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30900</v>
          </cell>
          <cell r="BJ186">
            <v>0</v>
          </cell>
          <cell r="BK186">
            <v>0</v>
          </cell>
          <cell r="BL186">
            <v>1672400</v>
          </cell>
          <cell r="BM186">
            <v>6250000</v>
          </cell>
          <cell r="BN186">
            <v>0</v>
          </cell>
          <cell r="BO186">
            <v>2159800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15089094</v>
          </cell>
        </row>
        <row r="187">
          <cell r="F187" t="str">
            <v>SB90 AB3632 SERVICES / IDEA</v>
          </cell>
          <cell r="Q187">
            <v>0</v>
          </cell>
          <cell r="R187">
            <v>69829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50000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 t="str">
            <v xml:space="preserve"> </v>
          </cell>
          <cell r="BN187">
            <v>0</v>
          </cell>
          <cell r="BO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119829</v>
          </cell>
        </row>
        <row r="188">
          <cell r="F188" t="str">
            <v>RESERVE FOR ACT PROGRAM (SHIFT FROM OC IN BUD. REQ)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182700</v>
          </cell>
          <cell r="W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182700</v>
          </cell>
        </row>
        <row r="189">
          <cell r="F189" t="str">
            <v>STOP ALLOCATION - DCFS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14900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14900</v>
          </cell>
        </row>
        <row r="190">
          <cell r="F190" t="str">
            <v>CURTAILMENT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</row>
        <row r="191">
          <cell r="A191" t="str">
            <v>00000</v>
          </cell>
          <cell r="D191" t="str">
            <v>00000</v>
          </cell>
          <cell r="F191" t="str">
            <v xml:space="preserve">RESERVE FOR MHSA 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18461000</v>
          </cell>
          <cell r="BQ191">
            <v>1781800</v>
          </cell>
          <cell r="BR191">
            <v>310069</v>
          </cell>
          <cell r="BS191">
            <v>4526200</v>
          </cell>
          <cell r="BT191">
            <v>10314400</v>
          </cell>
          <cell r="BU191">
            <v>0</v>
          </cell>
          <cell r="BV191">
            <v>0</v>
          </cell>
          <cell r="BW191">
            <v>0</v>
          </cell>
          <cell r="BX191">
            <v>35393469</v>
          </cell>
          <cell r="BY191">
            <v>0</v>
          </cell>
          <cell r="BZ191">
            <v>0</v>
          </cell>
          <cell r="CA191">
            <v>0</v>
          </cell>
          <cell r="CB191">
            <v>7775423</v>
          </cell>
          <cell r="CC191">
            <v>7775423</v>
          </cell>
          <cell r="CD191">
            <v>0</v>
          </cell>
          <cell r="CE191">
            <v>0</v>
          </cell>
          <cell r="CF191">
            <v>0</v>
          </cell>
          <cell r="CG191">
            <v>4294020</v>
          </cell>
          <cell r="CH191">
            <v>4294020</v>
          </cell>
          <cell r="CI191">
            <v>18461000</v>
          </cell>
          <cell r="CJ191">
            <v>1781800</v>
          </cell>
          <cell r="CK191">
            <v>310069</v>
          </cell>
          <cell r="CL191">
            <v>4526200</v>
          </cell>
          <cell r="CM191">
            <v>10314400</v>
          </cell>
          <cell r="CN191">
            <v>7775423</v>
          </cell>
          <cell r="CO191">
            <v>4294020</v>
          </cell>
          <cell r="CP191">
            <v>0</v>
          </cell>
          <cell r="CQ191">
            <v>47462912</v>
          </cell>
          <cell r="CR191">
            <v>47462912</v>
          </cell>
        </row>
        <row r="192">
          <cell r="A192" t="str">
            <v xml:space="preserve">Voc Reh </v>
          </cell>
          <cell r="D192" t="str">
            <v xml:space="preserve">Voc Reh </v>
          </cell>
          <cell r="F192" t="str">
            <v>RESERVE FOR MHSA - Voc. Rehab.</v>
          </cell>
          <cell r="BP192">
            <v>0</v>
          </cell>
          <cell r="BQ192">
            <v>0</v>
          </cell>
          <cell r="BR192">
            <v>0</v>
          </cell>
          <cell r="BS192">
            <v>215200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215200</v>
          </cell>
          <cell r="CI192">
            <v>0</v>
          </cell>
          <cell r="CJ192">
            <v>0</v>
          </cell>
          <cell r="CK192">
            <v>0</v>
          </cell>
          <cell r="CL192">
            <v>215200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215200</v>
          </cell>
          <cell r="CR192">
            <v>215200</v>
          </cell>
        </row>
        <row r="193">
          <cell r="F193" t="str">
            <v>CURTAILMENT - UNUSED CONTRACTOR CGF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S193">
            <v>0</v>
          </cell>
          <cell r="BU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</row>
        <row r="194">
          <cell r="F194" t="str">
            <v>CURTAILMENT - ADULT DAY TREATMENT</v>
          </cell>
          <cell r="T194">
            <v>0</v>
          </cell>
          <cell r="U194">
            <v>0</v>
          </cell>
          <cell r="V194">
            <v>0</v>
          </cell>
          <cell r="AD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CI194">
            <v>0</v>
          </cell>
          <cell r="CJ194">
            <v>0</v>
          </cell>
          <cell r="CN194">
            <v>0</v>
          </cell>
          <cell r="CO194">
            <v>0</v>
          </cell>
          <cell r="CQ194">
            <v>0</v>
          </cell>
          <cell r="CR194">
            <v>0</v>
          </cell>
        </row>
        <row r="195">
          <cell r="F195" t="str">
            <v>CURTAILMENT - REDIRECTION OF COMM. OUTREACH SVCS.</v>
          </cell>
          <cell r="T195">
            <v>0</v>
          </cell>
          <cell r="U195">
            <v>0</v>
          </cell>
          <cell r="V195">
            <v>0</v>
          </cell>
          <cell r="AD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CI195">
            <v>0</v>
          </cell>
          <cell r="CJ195">
            <v>0</v>
          </cell>
          <cell r="CN195">
            <v>0</v>
          </cell>
          <cell r="CO195">
            <v>0</v>
          </cell>
          <cell r="CQ195">
            <v>0</v>
          </cell>
          <cell r="CR195">
            <v>0</v>
          </cell>
        </row>
        <row r="196">
          <cell r="F196" t="str">
            <v>CURTAILMENT - TRANSFORM SELF HELP SVCS.</v>
          </cell>
          <cell r="T196">
            <v>0</v>
          </cell>
          <cell r="U196">
            <v>0</v>
          </cell>
          <cell r="V196">
            <v>0</v>
          </cell>
          <cell r="AD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CI196">
            <v>0</v>
          </cell>
          <cell r="CJ196">
            <v>0</v>
          </cell>
          <cell r="CN196">
            <v>0</v>
          </cell>
          <cell r="CO196">
            <v>0</v>
          </cell>
          <cell r="CQ196">
            <v>0</v>
          </cell>
          <cell r="CR196">
            <v>0</v>
          </cell>
        </row>
        <row r="197">
          <cell r="F197" t="str">
            <v xml:space="preserve">CURTAILMENT - MEDI-CAL  MANAGED CARE </v>
          </cell>
          <cell r="T197">
            <v>0</v>
          </cell>
          <cell r="U197">
            <v>0</v>
          </cell>
          <cell r="V197">
            <v>0</v>
          </cell>
          <cell r="AD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</row>
        <row r="198">
          <cell r="F198" t="str">
            <v>MITIGATION PLAN RESTORATION OF RESIDENTIAL PATCH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</row>
        <row r="199">
          <cell r="F199" t="str">
            <v>CURTAILMENT - CONTRACTOR CGF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S199">
            <v>0</v>
          </cell>
          <cell r="BU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</row>
        <row r="200">
          <cell r="F200" t="str">
            <v>UNIDENTIFIED CURTAILMENT - FY 09/10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-42858000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S200">
            <v>0</v>
          </cell>
          <cell r="BU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-42858000</v>
          </cell>
        </row>
        <row r="201">
          <cell r="F201" t="str">
            <v>PROPOSED MITIGATION PLAN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S201">
            <v>0</v>
          </cell>
          <cell r="BU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</row>
        <row r="202">
          <cell r="F202" t="str">
            <v>DOJ COLA &amp; Medication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500000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S202">
            <v>0</v>
          </cell>
          <cell r="BU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500000</v>
          </cell>
        </row>
        <row r="203">
          <cell r="F203" t="str">
            <v>Refinancing of Tenant Improvements (6 Months)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-137500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R203">
            <v>-137500</v>
          </cell>
        </row>
        <row r="204">
          <cell r="F204" t="str">
            <v>ROUNDING</v>
          </cell>
          <cell r="Q204">
            <v>0</v>
          </cell>
          <cell r="R204">
            <v>71</v>
          </cell>
          <cell r="S204">
            <v>-50</v>
          </cell>
          <cell r="T204">
            <v>0</v>
          </cell>
          <cell r="U204">
            <v>0</v>
          </cell>
          <cell r="V204">
            <v>-158</v>
          </cell>
          <cell r="W204">
            <v>-106</v>
          </cell>
          <cell r="X204">
            <v>0</v>
          </cell>
          <cell r="Y204">
            <v>-23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-34</v>
          </cell>
          <cell r="AH204">
            <v>-34</v>
          </cell>
          <cell r="AI204">
            <v>-257</v>
          </cell>
          <cell r="AJ204">
            <v>0</v>
          </cell>
          <cell r="AK204">
            <v>14</v>
          </cell>
          <cell r="AL204">
            <v>0</v>
          </cell>
          <cell r="AM204">
            <v>0</v>
          </cell>
          <cell r="AN204">
            <v>0</v>
          </cell>
          <cell r="AO204">
            <v>57</v>
          </cell>
          <cell r="AP204">
            <v>-86</v>
          </cell>
          <cell r="AQ204">
            <v>0</v>
          </cell>
          <cell r="AR204">
            <v>-48</v>
          </cell>
          <cell r="AS204">
            <v>920</v>
          </cell>
          <cell r="AT204">
            <v>0</v>
          </cell>
          <cell r="AU204">
            <v>0</v>
          </cell>
          <cell r="AV204">
            <v>0</v>
          </cell>
          <cell r="AW204">
            <v>249</v>
          </cell>
          <cell r="AX204">
            <v>0</v>
          </cell>
          <cell r="AY204">
            <v>2</v>
          </cell>
          <cell r="AZ204">
            <v>491</v>
          </cell>
          <cell r="BA204">
            <v>-269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-121</v>
          </cell>
          <cell r="BJ204">
            <v>0</v>
          </cell>
          <cell r="BK204">
            <v>0</v>
          </cell>
          <cell r="BL204">
            <v>0</v>
          </cell>
          <cell r="BM204">
            <v>2</v>
          </cell>
          <cell r="BN204">
            <v>0</v>
          </cell>
          <cell r="BO204">
            <v>198</v>
          </cell>
          <cell r="BP204">
            <v>0</v>
          </cell>
          <cell r="BQ204">
            <v>0</v>
          </cell>
          <cell r="BS204">
            <v>0</v>
          </cell>
          <cell r="BU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818</v>
          </cell>
        </row>
        <row r="205">
          <cell r="AD205">
            <v>0</v>
          </cell>
        </row>
        <row r="206">
          <cell r="F206" t="str">
            <v xml:space="preserve">UNALLOCATED SUB TOTAL </v>
          </cell>
          <cell r="N206">
            <v>0</v>
          </cell>
          <cell r="O206">
            <v>9285077</v>
          </cell>
          <cell r="P206">
            <v>0</v>
          </cell>
          <cell r="Q206">
            <v>0</v>
          </cell>
          <cell r="R206">
            <v>69900</v>
          </cell>
          <cell r="S206">
            <v>-50</v>
          </cell>
          <cell r="T206">
            <v>0</v>
          </cell>
          <cell r="U206">
            <v>0</v>
          </cell>
          <cell r="V206">
            <v>-40789763</v>
          </cell>
          <cell r="W206">
            <v>-106</v>
          </cell>
          <cell r="X206">
            <v>0</v>
          </cell>
          <cell r="Y206">
            <v>-23</v>
          </cell>
          <cell r="Z206">
            <v>190100</v>
          </cell>
          <cell r="AA206">
            <v>2690400</v>
          </cell>
          <cell r="AB206">
            <v>23</v>
          </cell>
          <cell r="AC206">
            <v>50000</v>
          </cell>
          <cell r="AD206">
            <v>1835169</v>
          </cell>
          <cell r="AE206">
            <v>0</v>
          </cell>
          <cell r="AF206">
            <v>0</v>
          </cell>
          <cell r="AG206">
            <v>-34</v>
          </cell>
          <cell r="AH206">
            <v>-34</v>
          </cell>
          <cell r="AI206">
            <v>74143</v>
          </cell>
          <cell r="AJ206">
            <v>0</v>
          </cell>
          <cell r="AK206">
            <v>14</v>
          </cell>
          <cell r="AL206">
            <v>0</v>
          </cell>
          <cell r="AM206">
            <v>0</v>
          </cell>
          <cell r="AN206">
            <v>0</v>
          </cell>
          <cell r="AO206">
            <v>57</v>
          </cell>
          <cell r="AP206">
            <v>-86</v>
          </cell>
          <cell r="AQ206">
            <v>0</v>
          </cell>
          <cell r="AR206">
            <v>-48</v>
          </cell>
          <cell r="AS206">
            <v>920</v>
          </cell>
          <cell r="AT206">
            <v>0</v>
          </cell>
          <cell r="AU206">
            <v>102602</v>
          </cell>
          <cell r="AV206">
            <v>0</v>
          </cell>
          <cell r="AW206">
            <v>249</v>
          </cell>
          <cell r="AX206">
            <v>50000</v>
          </cell>
          <cell r="AY206">
            <v>2</v>
          </cell>
          <cell r="AZ206">
            <v>15391</v>
          </cell>
          <cell r="BA206">
            <v>746631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2606979</v>
          </cell>
          <cell r="BJ206">
            <v>0</v>
          </cell>
          <cell r="BK206">
            <v>0</v>
          </cell>
          <cell r="BL206">
            <v>1672400</v>
          </cell>
          <cell r="BM206">
            <v>50115602</v>
          </cell>
          <cell r="BN206">
            <v>1571000</v>
          </cell>
          <cell r="BO206">
            <v>13260798</v>
          </cell>
          <cell r="BP206">
            <v>18461000</v>
          </cell>
          <cell r="BQ206">
            <v>1781800</v>
          </cell>
          <cell r="BR206">
            <v>310069</v>
          </cell>
          <cell r="BS206">
            <v>4741400</v>
          </cell>
          <cell r="BT206">
            <v>10314400</v>
          </cell>
          <cell r="BU206">
            <v>0</v>
          </cell>
          <cell r="BV206">
            <v>0</v>
          </cell>
          <cell r="BW206">
            <v>0</v>
          </cell>
          <cell r="BX206">
            <v>35608669</v>
          </cell>
          <cell r="BY206">
            <v>0</v>
          </cell>
          <cell r="BZ206">
            <v>0</v>
          </cell>
          <cell r="CA206">
            <v>0</v>
          </cell>
          <cell r="CB206">
            <v>7775423</v>
          </cell>
          <cell r="CC206">
            <v>7775423</v>
          </cell>
          <cell r="CD206">
            <v>0</v>
          </cell>
          <cell r="CE206">
            <v>0</v>
          </cell>
          <cell r="CF206">
            <v>0</v>
          </cell>
          <cell r="CG206">
            <v>4294020</v>
          </cell>
          <cell r="CH206">
            <v>4294020</v>
          </cell>
          <cell r="CI206">
            <v>18461000</v>
          </cell>
          <cell r="CJ206">
            <v>1781800</v>
          </cell>
          <cell r="CK206">
            <v>310069</v>
          </cell>
          <cell r="CL206">
            <v>4741400</v>
          </cell>
          <cell r="CM206">
            <v>10314400</v>
          </cell>
          <cell r="CN206">
            <v>7775423</v>
          </cell>
          <cell r="CO206">
            <v>4294020</v>
          </cell>
          <cell r="CP206">
            <v>0</v>
          </cell>
          <cell r="CQ206">
            <v>47678112</v>
          </cell>
          <cell r="CR206">
            <v>81940348</v>
          </cell>
        </row>
        <row r="209">
          <cell r="F209" t="str">
            <v xml:space="preserve">GRAND TOTAL </v>
          </cell>
          <cell r="N209">
            <v>5326865</v>
          </cell>
          <cell r="O209">
            <v>152299195</v>
          </cell>
          <cell r="P209">
            <v>47533</v>
          </cell>
          <cell r="Q209">
            <v>0</v>
          </cell>
          <cell r="R209">
            <v>7244800</v>
          </cell>
          <cell r="S209">
            <v>8793250</v>
          </cell>
          <cell r="T209">
            <v>0</v>
          </cell>
          <cell r="U209">
            <v>7200000</v>
          </cell>
          <cell r="V209">
            <v>46144337</v>
          </cell>
          <cell r="W209">
            <v>1555894</v>
          </cell>
          <cell r="X209">
            <v>0</v>
          </cell>
          <cell r="Y209">
            <v>641977</v>
          </cell>
          <cell r="Z209">
            <v>1027000</v>
          </cell>
          <cell r="AA209">
            <v>3432000</v>
          </cell>
          <cell r="AB209">
            <v>13411423</v>
          </cell>
          <cell r="AC209">
            <v>1500000</v>
          </cell>
          <cell r="AD209">
            <v>1835169</v>
          </cell>
          <cell r="AE209">
            <v>72600</v>
          </cell>
          <cell r="AF209">
            <v>50000</v>
          </cell>
          <cell r="AG209">
            <v>418666</v>
          </cell>
          <cell r="AH209">
            <v>200566</v>
          </cell>
          <cell r="AI209">
            <v>1249143</v>
          </cell>
          <cell r="AJ209">
            <v>125000</v>
          </cell>
          <cell r="AK209">
            <v>259514</v>
          </cell>
          <cell r="AL209">
            <v>364000</v>
          </cell>
          <cell r="AM209">
            <v>0</v>
          </cell>
          <cell r="AN209">
            <v>0</v>
          </cell>
          <cell r="AO209">
            <v>1292557</v>
          </cell>
          <cell r="AP209">
            <v>1174314</v>
          </cell>
          <cell r="AQ209">
            <v>0</v>
          </cell>
          <cell r="AR209">
            <v>2019952</v>
          </cell>
          <cell r="AS209">
            <v>1908820</v>
          </cell>
          <cell r="AT209">
            <v>139300</v>
          </cell>
          <cell r="AU209">
            <v>102602</v>
          </cell>
          <cell r="AV209">
            <v>0</v>
          </cell>
          <cell r="AW209">
            <v>5256449</v>
          </cell>
          <cell r="AX209">
            <v>6907800</v>
          </cell>
          <cell r="AY209">
            <v>182402</v>
          </cell>
          <cell r="AZ209">
            <v>1050891</v>
          </cell>
          <cell r="BA209">
            <v>14000631</v>
          </cell>
          <cell r="BB209">
            <v>468000</v>
          </cell>
          <cell r="BC209">
            <v>0</v>
          </cell>
          <cell r="BD209">
            <v>0</v>
          </cell>
          <cell r="BE209">
            <v>0</v>
          </cell>
          <cell r="BF209">
            <v>1377706</v>
          </cell>
          <cell r="BG209">
            <v>0</v>
          </cell>
          <cell r="BH209">
            <v>400000</v>
          </cell>
          <cell r="BI209">
            <v>79567579</v>
          </cell>
          <cell r="BJ209">
            <v>3974300</v>
          </cell>
          <cell r="BK209">
            <v>15000</v>
          </cell>
          <cell r="BL209">
            <v>13967400</v>
          </cell>
          <cell r="BM209">
            <v>55007002</v>
          </cell>
          <cell r="BN209">
            <v>5568000</v>
          </cell>
          <cell r="BO209">
            <v>384233358</v>
          </cell>
          <cell r="BP209">
            <v>45605200</v>
          </cell>
          <cell r="BQ209">
            <v>50816600</v>
          </cell>
          <cell r="BR209">
            <v>1706369</v>
          </cell>
          <cell r="BS209">
            <v>22386500</v>
          </cell>
          <cell r="BT209">
            <v>51950400</v>
          </cell>
          <cell r="BU209">
            <v>0</v>
          </cell>
          <cell r="BV209">
            <v>0</v>
          </cell>
          <cell r="BX209">
            <v>172465069</v>
          </cell>
          <cell r="BY209">
            <v>0</v>
          </cell>
          <cell r="BZ209">
            <v>0</v>
          </cell>
          <cell r="CA209">
            <v>0</v>
          </cell>
          <cell r="CB209">
            <v>7775423</v>
          </cell>
          <cell r="CC209">
            <v>7775423</v>
          </cell>
          <cell r="CI209">
            <v>45605200</v>
          </cell>
          <cell r="CJ209">
            <v>50816600</v>
          </cell>
          <cell r="CK209">
            <v>1706369</v>
          </cell>
          <cell r="CL209">
            <v>22386500</v>
          </cell>
          <cell r="CM209">
            <v>51950400</v>
          </cell>
          <cell r="CN209">
            <v>7775423</v>
          </cell>
          <cell r="CO209">
            <v>4294020</v>
          </cell>
          <cell r="CP209">
            <v>0</v>
          </cell>
          <cell r="CQ209">
            <v>247648600</v>
          </cell>
          <cell r="CR209">
            <v>858673900</v>
          </cell>
        </row>
        <row r="210">
          <cell r="F210" t="str">
            <v>*Tri-City FFP &amp; SGF does not follow the normal percentage rules.  The match is provided from State directly to provider thru realignment $.</v>
          </cell>
        </row>
        <row r="211">
          <cell r="F211" t="str">
            <v>FFP Non-EPSDT Medi-Cal $1,933,832; FFP EPSDT Medi-Cal $1,156,636 and SGF-EPSDT Medi-Cal $883,804</v>
          </cell>
        </row>
        <row r="212">
          <cell r="F212" t="str">
            <v>**GLASS transfer funding to Unallocated due to bankruptcy pending 403</v>
          </cell>
        </row>
        <row r="213">
          <cell r="F213" t="str">
            <v>*** State HIV/ AIDs transferred to Unallocated due to State termination of the fund.</v>
          </cell>
        </row>
        <row r="214">
          <cell r="F214" t="str">
            <v>Note:  1) Comprehensive Voc. Rehab. Transferred to unallocated pending for 403 to 4612</v>
          </cell>
        </row>
        <row r="215">
          <cell r="B215" t="str">
            <v>1  LAUSD is an EPSDT outlier, EPSDT FFP, $1,082,450; EPSDT SGF, $923,979 and a Healthy Families outlier, FFP only $197,774.</v>
          </cell>
          <cell r="F215" t="str">
            <v xml:space="preserve">            2) Restoration of Calwork Homeless Project (CEO Proposed)</v>
          </cell>
          <cell r="Q215" t="str">
            <v>M978</v>
          </cell>
        </row>
        <row r="216">
          <cell r="R216" t="str">
            <v>M961</v>
          </cell>
          <cell r="S216" t="str">
            <v>M962</v>
          </cell>
          <cell r="T216" t="str">
            <v>M962</v>
          </cell>
          <cell r="U216" t="str">
            <v>M902</v>
          </cell>
          <cell r="V216" t="str">
            <v>M912</v>
          </cell>
          <cell r="X216" t="str">
            <v>M814</v>
          </cell>
          <cell r="Y216" t="str">
            <v>M979</v>
          </cell>
          <cell r="AA216" t="str">
            <v>M906</v>
          </cell>
          <cell r="AB216" t="str">
            <v>M957</v>
          </cell>
          <cell r="AC216" t="str">
            <v>M920</v>
          </cell>
          <cell r="AE216" t="str">
            <v>M917</v>
          </cell>
          <cell r="AF216" t="str">
            <v>M917</v>
          </cell>
          <cell r="AG216" t="str">
            <v>M930</v>
          </cell>
          <cell r="AH216" t="str">
            <v>M924</v>
          </cell>
          <cell r="AJ216" t="str">
            <v>M917</v>
          </cell>
          <cell r="AK216" t="str">
            <v>M930</v>
          </cell>
          <cell r="AL216" t="str">
            <v>M969</v>
          </cell>
          <cell r="AM216" t="str">
            <v>M922</v>
          </cell>
          <cell r="AN216" t="str">
            <v>M976</v>
          </cell>
          <cell r="AO216" t="str">
            <v>M923</v>
          </cell>
          <cell r="AP216" t="str">
            <v>M911</v>
          </cell>
          <cell r="AQ216" t="str">
            <v>M903</v>
          </cell>
          <cell r="AR216" t="str">
            <v>M925</v>
          </cell>
          <cell r="AS216" t="str">
            <v>M964</v>
          </cell>
          <cell r="AT216" t="str">
            <v>M925</v>
          </cell>
          <cell r="AU216" t="str">
            <v>M922</v>
          </cell>
          <cell r="AV216" t="str">
            <v>TBA</v>
          </cell>
          <cell r="AW216" t="str">
            <v>M972</v>
          </cell>
          <cell r="AX216" t="str">
            <v>M926</v>
          </cell>
          <cell r="AY216" t="str">
            <v>M933-CGF</v>
          </cell>
          <cell r="AZ216" t="str">
            <v>M952</v>
          </cell>
          <cell r="BA216" t="str">
            <v>M944-CGF</v>
          </cell>
          <cell r="BB216" t="str">
            <v>M951-CGF</v>
          </cell>
          <cell r="BC216" t="str">
            <v>M951-CGF</v>
          </cell>
          <cell r="BD216" t="str">
            <v>TBA</v>
          </cell>
          <cell r="BE216" t="str">
            <v>TBA</v>
          </cell>
          <cell r="BF216" t="str">
            <v>TBA</v>
          </cell>
          <cell r="BG216" t="str">
            <v>TBA</v>
          </cell>
          <cell r="BH216" t="str">
            <v>TBA</v>
          </cell>
          <cell r="BI216" t="str">
            <v>M951-CGF</v>
          </cell>
          <cell r="BJ216" t="str">
            <v>M949-FFP</v>
          </cell>
          <cell r="BK216" t="str">
            <v>TBA</v>
          </cell>
          <cell r="BM216" t="str">
            <v>TBA</v>
          </cell>
          <cell r="BN216" t="str">
            <v>TBA</v>
          </cell>
          <cell r="BO216" t="str">
            <v>M932-SGF</v>
          </cell>
          <cell r="BT216">
            <v>-54817300</v>
          </cell>
        </row>
        <row r="217">
          <cell r="CT217">
            <v>858673900</v>
          </cell>
        </row>
        <row r="218">
          <cell r="CR218">
            <v>0.27999997138977051</v>
          </cell>
        </row>
        <row r="219">
          <cell r="CO219">
            <v>184534512</v>
          </cell>
          <cell r="CR219">
            <v>674139388</v>
          </cell>
        </row>
        <row r="220">
          <cell r="V220">
            <v>45549842</v>
          </cell>
        </row>
        <row r="221">
          <cell r="V221">
            <v>594495</v>
          </cell>
          <cell r="BG221" t="str">
            <v xml:space="preserve"> </v>
          </cell>
          <cell r="CO221">
            <v>183973012</v>
          </cell>
          <cell r="CR221">
            <v>670478188</v>
          </cell>
        </row>
        <row r="222">
          <cell r="CO222">
            <v>561500</v>
          </cell>
          <cell r="CP222">
            <v>0</v>
          </cell>
          <cell r="CQ222">
            <v>0</v>
          </cell>
          <cell r="CR222">
            <v>3661200</v>
          </cell>
        </row>
        <row r="227">
          <cell r="CR227">
            <v>0.27999997138977051</v>
          </cell>
        </row>
      </sheetData>
      <sheetData sheetId="15">
        <row r="1">
          <cell r="C1" t="str">
            <v>COUNTY OF LOS ANGELES - DEPARTMENT OF MENTAL HEALTH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</row>
        <row r="3">
          <cell r="C3" t="str">
            <v>BUDGET &amp; FINANCIAL REPORTING DIVISION</v>
          </cell>
        </row>
        <row r="4">
          <cell r="C4" t="str">
            <v>MHSA - CHILDREN ALLOCATION</v>
          </cell>
          <cell r="H4" t="str">
            <v>PLAN I</v>
          </cell>
          <cell r="Q4" t="str">
            <v xml:space="preserve"> </v>
          </cell>
          <cell r="S4" t="str">
            <v>PLAN III</v>
          </cell>
          <cell r="AC4" t="str">
            <v>PLAN II</v>
          </cell>
          <cell r="AM4" t="str">
            <v>PLAN II</v>
          </cell>
        </row>
        <row r="5">
          <cell r="C5" t="str">
            <v>FISCAL YEAR 2009/2010 BUDGET REQUEST &amp;  SUPERCESSION</v>
          </cell>
          <cell r="H5" t="str">
            <v>CHILDREN'S FULL SERVICE PARTNERSHIP</v>
          </cell>
          <cell r="S5" t="str">
            <v>FAMILY SUPPORT SERVICES</v>
          </cell>
          <cell r="AC5" t="str">
            <v>INTERGRATED MH/COD SERVICES</v>
          </cell>
          <cell r="AM5" t="str">
            <v>FAMILY CRISIS SERVICES: RESPITE CARE</v>
          </cell>
          <cell r="AV5" t="str">
            <v>FCCS -CHILDREN</v>
          </cell>
          <cell r="BH5" t="str">
            <v>TOTAL BUDGET</v>
          </cell>
        </row>
        <row r="6">
          <cell r="H6" t="str">
            <v>32011</v>
          </cell>
          <cell r="S6" t="str">
            <v>32012</v>
          </cell>
          <cell r="AC6" t="str">
            <v>32013</v>
          </cell>
          <cell r="AM6" t="str">
            <v>32015</v>
          </cell>
        </row>
        <row r="7">
          <cell r="E7" t="str">
            <v>UNIT</v>
          </cell>
          <cell r="K7" t="str">
            <v>GROSS</v>
          </cell>
          <cell r="BJ7" t="str">
            <v xml:space="preserve">GROSS </v>
          </cell>
        </row>
        <row r="8">
          <cell r="C8" t="str">
            <v>SERVICE</v>
          </cell>
          <cell r="G8" t="str">
            <v>GROSS</v>
          </cell>
          <cell r="H8" t="str">
            <v>GROSS</v>
          </cell>
          <cell r="I8" t="str">
            <v>GROSS</v>
          </cell>
          <cell r="J8" t="str">
            <v>GROSS</v>
          </cell>
          <cell r="K8" t="str">
            <v>HEALTHY</v>
          </cell>
          <cell r="L8" t="str">
            <v>FLEX</v>
          </cell>
          <cell r="M8" t="str">
            <v>FLEX</v>
          </cell>
          <cell r="R8" t="str">
            <v>GROSS</v>
          </cell>
          <cell r="S8" t="str">
            <v>GROSS</v>
          </cell>
          <cell r="T8" t="str">
            <v>GROSS</v>
          </cell>
          <cell r="U8" t="str">
            <v>GROSS</v>
          </cell>
          <cell r="V8" t="str">
            <v>FLEX</v>
          </cell>
          <cell r="W8" t="str">
            <v>FLEX</v>
          </cell>
          <cell r="AB8" t="str">
            <v>GROSS</v>
          </cell>
          <cell r="AC8" t="str">
            <v>GROSS</v>
          </cell>
          <cell r="AD8" t="str">
            <v>GROSS</v>
          </cell>
          <cell r="AE8" t="str">
            <v>GROSS</v>
          </cell>
          <cell r="AF8" t="str">
            <v>FLEX</v>
          </cell>
          <cell r="AG8" t="str">
            <v>FLEX</v>
          </cell>
          <cell r="AL8" t="str">
            <v>GROSS</v>
          </cell>
          <cell r="AM8" t="str">
            <v>GROSS</v>
          </cell>
          <cell r="AN8" t="str">
            <v>GROSS</v>
          </cell>
          <cell r="AO8" t="str">
            <v>GROSS</v>
          </cell>
          <cell r="AP8" t="str">
            <v>FLEX</v>
          </cell>
          <cell r="AQ8" t="str">
            <v>FLEX</v>
          </cell>
          <cell r="AV8" t="str">
            <v>GROSS</v>
          </cell>
          <cell r="AW8" t="str">
            <v>GROSS</v>
          </cell>
          <cell r="AX8" t="str">
            <v>GROSS</v>
          </cell>
          <cell r="AY8" t="str">
            <v>GROSS</v>
          </cell>
          <cell r="AZ8" t="str">
            <v>GROSS</v>
          </cell>
          <cell r="BA8" t="str">
            <v>GROSS</v>
          </cell>
          <cell r="BB8" t="str">
            <v>FLEX</v>
          </cell>
          <cell r="BC8" t="str">
            <v>FLEX</v>
          </cell>
          <cell r="BH8" t="str">
            <v>GROSS</v>
          </cell>
          <cell r="BI8" t="str">
            <v>GROSS</v>
          </cell>
          <cell r="BJ8" t="str">
            <v>HEALTHY</v>
          </cell>
          <cell r="BK8" t="str">
            <v>FLEX</v>
          </cell>
        </row>
        <row r="9">
          <cell r="A9" t="str">
            <v>CODE</v>
          </cell>
          <cell r="C9" t="str">
            <v>AREA</v>
          </cell>
          <cell r="D9" t="str">
            <v>CODE</v>
          </cell>
          <cell r="E9" t="str">
            <v>UNIT</v>
          </cell>
          <cell r="F9" t="str">
            <v>ORGANIZATION NAME</v>
          </cell>
          <cell r="G9" t="str">
            <v>EPSDT</v>
          </cell>
          <cell r="H9" t="str">
            <v>EPSDT</v>
          </cell>
          <cell r="I9" t="str">
            <v>NON-EPSDT</v>
          </cell>
          <cell r="J9" t="str">
            <v>NON-EPSDT</v>
          </cell>
          <cell r="K9" t="str">
            <v>FAMILIES</v>
          </cell>
          <cell r="L9" t="str">
            <v>FUNDS</v>
          </cell>
          <cell r="M9" t="str">
            <v>FUNDS</v>
          </cell>
          <cell r="N9" t="str">
            <v>MHSA</v>
          </cell>
          <cell r="O9" t="str">
            <v>MHSA</v>
          </cell>
          <cell r="P9" t="str">
            <v>TOTAL</v>
          </cell>
          <cell r="R9" t="str">
            <v>EPSDT</v>
          </cell>
          <cell r="S9" t="str">
            <v>EPSDT</v>
          </cell>
          <cell r="T9" t="str">
            <v>NON-EPSDT</v>
          </cell>
          <cell r="U9" t="str">
            <v>NON-EPSDT</v>
          </cell>
          <cell r="V9" t="str">
            <v>FUNDS</v>
          </cell>
          <cell r="W9" t="str">
            <v>FUNDS</v>
          </cell>
          <cell r="X9" t="str">
            <v>MHSA</v>
          </cell>
          <cell r="Y9" t="str">
            <v>MHSA</v>
          </cell>
          <cell r="Z9" t="str">
            <v>TOTAL</v>
          </cell>
          <cell r="AB9" t="str">
            <v>EPSDT</v>
          </cell>
          <cell r="AC9" t="str">
            <v>EPSDT</v>
          </cell>
          <cell r="AD9" t="str">
            <v>NON-EPSDT</v>
          </cell>
          <cell r="AE9" t="str">
            <v>NON-EPSDT</v>
          </cell>
          <cell r="AF9" t="str">
            <v>FUNDS</v>
          </cell>
          <cell r="AG9" t="str">
            <v>FUNDS</v>
          </cell>
          <cell r="AH9" t="str">
            <v>MHSA</v>
          </cell>
          <cell r="AI9" t="str">
            <v>MHSA</v>
          </cell>
          <cell r="AJ9" t="str">
            <v>TOTAL</v>
          </cell>
          <cell r="AL9" t="str">
            <v>EPSDT</v>
          </cell>
          <cell r="AM9" t="str">
            <v>EPSDT</v>
          </cell>
          <cell r="AN9" t="str">
            <v>NON-EPSDT</v>
          </cell>
          <cell r="AO9" t="str">
            <v>NON-EPSDT</v>
          </cell>
          <cell r="AP9" t="str">
            <v>FUNDS</v>
          </cell>
          <cell r="AQ9" t="str">
            <v>FUNDS</v>
          </cell>
          <cell r="AR9" t="str">
            <v>MHSA</v>
          </cell>
          <cell r="AS9" t="str">
            <v>MHSA</v>
          </cell>
          <cell r="AT9" t="str">
            <v>TOTAL</v>
          </cell>
          <cell r="AV9" t="str">
            <v>EPSDT</v>
          </cell>
          <cell r="AW9" t="str">
            <v>EPSDT</v>
          </cell>
          <cell r="AX9" t="str">
            <v>NON-EPSDT</v>
          </cell>
          <cell r="AY9" t="str">
            <v>NON-EPSDT</v>
          </cell>
          <cell r="AZ9" t="str">
            <v>HEALTHY FAMILY</v>
          </cell>
          <cell r="BA9" t="str">
            <v>HEALTHY FAMILY</v>
          </cell>
          <cell r="BB9" t="str">
            <v>FUNDS</v>
          </cell>
          <cell r="BC9" t="str">
            <v>FUNDS</v>
          </cell>
          <cell r="BD9" t="str">
            <v>MHSA</v>
          </cell>
          <cell r="BE9" t="str">
            <v>MHSA</v>
          </cell>
          <cell r="BF9" t="str">
            <v>TOTAL</v>
          </cell>
          <cell r="BH9" t="str">
            <v>EPSDT</v>
          </cell>
          <cell r="BI9" t="str">
            <v>NON-EPSDT</v>
          </cell>
          <cell r="BJ9" t="str">
            <v>FAMILIES</v>
          </cell>
          <cell r="BK9" t="str">
            <v>FUNDS</v>
          </cell>
          <cell r="BL9" t="str">
            <v>MHSA</v>
          </cell>
          <cell r="BM9" t="str">
            <v>TOTAL</v>
          </cell>
        </row>
        <row r="10">
          <cell r="A10">
            <v>18616</v>
          </cell>
          <cell r="C10" t="str">
            <v>7 &amp; 8</v>
          </cell>
          <cell r="D10">
            <v>18616</v>
          </cell>
          <cell r="F10" t="str">
            <v>AURORA CHARTER OAK, LLC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W10">
            <v>0</v>
          </cell>
          <cell r="AY10">
            <v>0</v>
          </cell>
          <cell r="BA10">
            <v>0</v>
          </cell>
          <cell r="BC10">
            <v>0</v>
          </cell>
          <cell r="BE10">
            <v>0</v>
          </cell>
          <cell r="BF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</row>
        <row r="11">
          <cell r="A11">
            <v>18617</v>
          </cell>
          <cell r="C11">
            <v>3</v>
          </cell>
          <cell r="D11">
            <v>18617</v>
          </cell>
          <cell r="F11" t="str">
            <v>TRI-CITY MENTAL HEALTH CENTER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W11">
            <v>0</v>
          </cell>
          <cell r="AY11">
            <v>0</v>
          </cell>
          <cell r="BA11">
            <v>0</v>
          </cell>
          <cell r="BC11">
            <v>0</v>
          </cell>
          <cell r="BE11">
            <v>0</v>
          </cell>
          <cell r="BF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</row>
        <row r="12">
          <cell r="A12">
            <v>18618</v>
          </cell>
          <cell r="C12" t="str">
            <v>1, 2 &amp; 5</v>
          </cell>
          <cell r="D12">
            <v>18618</v>
          </cell>
          <cell r="F12" t="str">
            <v>PACIFIC ASIAN COUNSELING SERVICES (FORMELY WRAP)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W12">
            <v>0</v>
          </cell>
          <cell r="AY12">
            <v>0</v>
          </cell>
          <cell r="BA12">
            <v>0</v>
          </cell>
          <cell r="BC12">
            <v>0</v>
          </cell>
          <cell r="BE12">
            <v>0</v>
          </cell>
          <cell r="BF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</row>
        <row r="13">
          <cell r="A13">
            <v>18626</v>
          </cell>
          <cell r="C13">
            <v>6</v>
          </cell>
          <cell r="D13">
            <v>18626</v>
          </cell>
          <cell r="F13" t="str">
            <v>SOUTH CENTRAL HEALTH &amp; REHAB PROGRAM (SCHARP)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W13">
            <v>0</v>
          </cell>
          <cell r="AY13">
            <v>0</v>
          </cell>
          <cell r="BA13">
            <v>0</v>
          </cell>
          <cell r="BC13">
            <v>0</v>
          </cell>
          <cell r="BE13">
            <v>0</v>
          </cell>
          <cell r="BF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A14">
            <v>18629</v>
          </cell>
          <cell r="C14" t="str">
            <v>1, 2 &amp; 5</v>
          </cell>
          <cell r="D14">
            <v>18629</v>
          </cell>
          <cell r="F14" t="str">
            <v xml:space="preserve">EXODUS RECOVERY, INC. 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W14">
            <v>0</v>
          </cell>
          <cell r="AY14">
            <v>0</v>
          </cell>
          <cell r="BA14">
            <v>0</v>
          </cell>
          <cell r="BC14">
            <v>0</v>
          </cell>
          <cell r="BE14">
            <v>0</v>
          </cell>
          <cell r="BF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A15">
            <v>18631</v>
          </cell>
          <cell r="C15">
            <v>3</v>
          </cell>
          <cell r="D15">
            <v>18631</v>
          </cell>
          <cell r="F15" t="str">
            <v>STAR VIEW ADOLESCENT CENTER, INC. (PHF)</v>
          </cell>
          <cell r="G15">
            <v>1792000</v>
          </cell>
          <cell r="H15">
            <v>1792000</v>
          </cell>
          <cell r="I15">
            <v>0</v>
          </cell>
          <cell r="J15">
            <v>0</v>
          </cell>
          <cell r="K15">
            <v>0</v>
          </cell>
          <cell r="L15">
            <v>92300</v>
          </cell>
          <cell r="M15">
            <v>92300</v>
          </cell>
          <cell r="N15">
            <v>196000</v>
          </cell>
          <cell r="O15">
            <v>196000</v>
          </cell>
          <cell r="P15">
            <v>2080300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312400</v>
          </cell>
          <cell r="Y15">
            <v>312400</v>
          </cell>
          <cell r="Z15">
            <v>312400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W15">
            <v>0</v>
          </cell>
          <cell r="AY15">
            <v>0</v>
          </cell>
          <cell r="BA15">
            <v>0</v>
          </cell>
          <cell r="BC15">
            <v>0</v>
          </cell>
          <cell r="BE15">
            <v>0</v>
          </cell>
          <cell r="BF15">
            <v>0</v>
          </cell>
          <cell r="BH15">
            <v>1792000</v>
          </cell>
          <cell r="BI15">
            <v>0</v>
          </cell>
          <cell r="BJ15">
            <v>0</v>
          </cell>
          <cell r="BK15">
            <v>92300</v>
          </cell>
          <cell r="BL15">
            <v>508400</v>
          </cell>
          <cell r="BM15">
            <v>2392700</v>
          </cell>
        </row>
        <row r="16">
          <cell r="A16">
            <v>18637</v>
          </cell>
          <cell r="C16" t="str">
            <v xml:space="preserve">7 &amp; 8 </v>
          </cell>
          <cell r="D16">
            <v>18637</v>
          </cell>
          <cell r="F16" t="str">
            <v>PROVIDENCE COMMUNITY SERVICES, LLC. (FORMELY ASPEN)</v>
          </cell>
          <cell r="G16">
            <v>280000</v>
          </cell>
          <cell r="H16">
            <v>280000</v>
          </cell>
          <cell r="I16">
            <v>0</v>
          </cell>
          <cell r="J16">
            <v>0</v>
          </cell>
          <cell r="K16">
            <v>30700</v>
          </cell>
          <cell r="L16">
            <v>14950</v>
          </cell>
          <cell r="M16">
            <v>15000</v>
          </cell>
          <cell r="N16">
            <v>28000</v>
          </cell>
          <cell r="O16">
            <v>28000</v>
          </cell>
          <cell r="P16">
            <v>353700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50600</v>
          </cell>
          <cell r="Y16">
            <v>50600</v>
          </cell>
          <cell r="Z16">
            <v>50600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W16">
            <v>0</v>
          </cell>
          <cell r="AY16">
            <v>0</v>
          </cell>
          <cell r="BA16">
            <v>0</v>
          </cell>
          <cell r="BC16">
            <v>0</v>
          </cell>
          <cell r="BE16">
            <v>0</v>
          </cell>
          <cell r="BF16">
            <v>0</v>
          </cell>
          <cell r="BH16">
            <v>280000</v>
          </cell>
          <cell r="BI16">
            <v>0</v>
          </cell>
          <cell r="BJ16">
            <v>30700</v>
          </cell>
          <cell r="BK16">
            <v>15000</v>
          </cell>
          <cell r="BL16">
            <v>78600</v>
          </cell>
          <cell r="BM16">
            <v>404300</v>
          </cell>
        </row>
        <row r="17">
          <cell r="A17">
            <v>18638</v>
          </cell>
          <cell r="C17" t="str">
            <v xml:space="preserve">7 &amp; 8 </v>
          </cell>
          <cell r="D17">
            <v>18638</v>
          </cell>
          <cell r="F17" t="str">
            <v>SHIELDS FOR FAMILY PROJECT, INC.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W17">
            <v>0</v>
          </cell>
          <cell r="AY17">
            <v>0</v>
          </cell>
          <cell r="BA17">
            <v>0</v>
          </cell>
          <cell r="BC17">
            <v>0</v>
          </cell>
          <cell r="BE17">
            <v>0</v>
          </cell>
          <cell r="BF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A18">
            <v>18663</v>
          </cell>
          <cell r="C18">
            <v>4</v>
          </cell>
          <cell r="D18">
            <v>18663</v>
          </cell>
          <cell r="F18" t="str">
            <v>CHILDREN'S INSTITUTE INC.</v>
          </cell>
          <cell r="G18">
            <v>1498000</v>
          </cell>
          <cell r="H18">
            <v>1498000</v>
          </cell>
          <cell r="I18">
            <v>0</v>
          </cell>
          <cell r="J18">
            <v>0</v>
          </cell>
          <cell r="K18">
            <v>104400</v>
          </cell>
          <cell r="L18">
            <v>79950</v>
          </cell>
          <cell r="M18">
            <v>80000</v>
          </cell>
          <cell r="N18">
            <v>182000</v>
          </cell>
          <cell r="O18">
            <v>182000</v>
          </cell>
          <cell r="P18">
            <v>1864400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270600</v>
          </cell>
          <cell r="Y18">
            <v>270600</v>
          </cell>
          <cell r="Z18">
            <v>270600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W18">
            <v>0</v>
          </cell>
          <cell r="AY18">
            <v>0</v>
          </cell>
          <cell r="BA18">
            <v>0</v>
          </cell>
          <cell r="BC18">
            <v>0</v>
          </cell>
          <cell r="BE18">
            <v>0</v>
          </cell>
          <cell r="BF18">
            <v>0</v>
          </cell>
          <cell r="BH18">
            <v>1498000</v>
          </cell>
          <cell r="BI18">
            <v>0</v>
          </cell>
          <cell r="BJ18">
            <v>104400</v>
          </cell>
          <cell r="BK18">
            <v>80000</v>
          </cell>
          <cell r="BL18">
            <v>452600</v>
          </cell>
          <cell r="BM18">
            <v>2135000</v>
          </cell>
        </row>
        <row r="19">
          <cell r="A19">
            <v>18664</v>
          </cell>
          <cell r="C19">
            <v>3</v>
          </cell>
          <cell r="D19">
            <v>18664</v>
          </cell>
          <cell r="F19" t="str">
            <v>OLIVE CREST TREATMENT CENTERS, INC.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W19">
            <v>0</v>
          </cell>
          <cell r="AY19">
            <v>0</v>
          </cell>
          <cell r="BA19">
            <v>0</v>
          </cell>
          <cell r="BC19">
            <v>0</v>
          </cell>
          <cell r="BE19">
            <v>0</v>
          </cell>
          <cell r="BF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A20">
            <v>18665</v>
          </cell>
          <cell r="C20">
            <v>3</v>
          </cell>
          <cell r="D20">
            <v>18665</v>
          </cell>
          <cell r="F20" t="str">
            <v xml:space="preserve">SAN GABRIEL CHILDREN'S CTR, INC. (RESEARCH &amp; TREATMENT 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W20">
            <v>0</v>
          </cell>
          <cell r="AY20">
            <v>0</v>
          </cell>
          <cell r="BA20">
            <v>0</v>
          </cell>
          <cell r="BC20">
            <v>0</v>
          </cell>
          <cell r="BE20">
            <v>0</v>
          </cell>
          <cell r="BF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A21">
            <v>18675</v>
          </cell>
          <cell r="C21">
            <v>3</v>
          </cell>
          <cell r="D21">
            <v>18675</v>
          </cell>
          <cell r="F21" t="str">
            <v>FIVE ACRES - THE BOYS &amp; GIRLS AID SOCIETY OF LA COUNTY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W21">
            <v>0</v>
          </cell>
          <cell r="AY21">
            <v>0</v>
          </cell>
          <cell r="BA21">
            <v>0</v>
          </cell>
          <cell r="BC21">
            <v>0</v>
          </cell>
          <cell r="BE21">
            <v>0</v>
          </cell>
          <cell r="BF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A22">
            <v>18681</v>
          </cell>
          <cell r="C22">
            <v>4</v>
          </cell>
          <cell r="D22">
            <v>18681</v>
          </cell>
          <cell r="F22" t="str">
            <v>CHILDREN'S BUREAU OF SOUTHERN CALIFORNIA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W22">
            <v>0</v>
          </cell>
          <cell r="AX22">
            <v>56000</v>
          </cell>
          <cell r="AY22">
            <v>56000</v>
          </cell>
          <cell r="BA22">
            <v>0</v>
          </cell>
          <cell r="BC22">
            <v>0</v>
          </cell>
          <cell r="BE22">
            <v>0</v>
          </cell>
          <cell r="BF22">
            <v>56000</v>
          </cell>
          <cell r="BH22">
            <v>0</v>
          </cell>
          <cell r="BI22">
            <v>56000</v>
          </cell>
          <cell r="BJ22">
            <v>0</v>
          </cell>
          <cell r="BK22">
            <v>0</v>
          </cell>
          <cell r="BL22">
            <v>0</v>
          </cell>
          <cell r="BM22">
            <v>56000</v>
          </cell>
        </row>
        <row r="23">
          <cell r="A23">
            <v>18701</v>
          </cell>
          <cell r="C23">
            <v>3</v>
          </cell>
          <cell r="D23">
            <v>18701</v>
          </cell>
          <cell r="F23" t="str">
            <v>FOOTHILL FAMILY SERVICE</v>
          </cell>
          <cell r="G23">
            <v>700000</v>
          </cell>
          <cell r="H23">
            <v>700000</v>
          </cell>
          <cell r="I23">
            <v>0</v>
          </cell>
          <cell r="J23">
            <v>0</v>
          </cell>
          <cell r="K23">
            <v>56000</v>
          </cell>
          <cell r="L23">
            <v>39000</v>
          </cell>
          <cell r="M23">
            <v>39000</v>
          </cell>
          <cell r="N23">
            <v>84000</v>
          </cell>
          <cell r="O23">
            <v>84000</v>
          </cell>
          <cell r="P23">
            <v>879000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132000</v>
          </cell>
          <cell r="Y23">
            <v>132000</v>
          </cell>
          <cell r="Z23">
            <v>132000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W23">
            <v>0</v>
          </cell>
          <cell r="AY23">
            <v>0</v>
          </cell>
          <cell r="AZ23">
            <v>81937.14285714287</v>
          </cell>
          <cell r="BA23">
            <v>81900</v>
          </cell>
          <cell r="BC23">
            <v>0</v>
          </cell>
          <cell r="BE23">
            <v>0</v>
          </cell>
          <cell r="BF23">
            <v>81900</v>
          </cell>
          <cell r="BH23">
            <v>700000</v>
          </cell>
          <cell r="BI23">
            <v>0</v>
          </cell>
          <cell r="BJ23">
            <v>137900</v>
          </cell>
          <cell r="BK23">
            <v>39000</v>
          </cell>
          <cell r="BL23">
            <v>216000</v>
          </cell>
          <cell r="BM23">
            <v>1092900</v>
          </cell>
        </row>
        <row r="24">
          <cell r="A24">
            <v>20466</v>
          </cell>
          <cell r="C24" t="str">
            <v>7 &amp; 8</v>
          </cell>
          <cell r="D24">
            <v>20466</v>
          </cell>
          <cell r="F24" t="str">
            <v xml:space="preserve">BARBOUR AND FLOYD MEDICAL ASSOCIATES 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W24">
            <v>0</v>
          </cell>
          <cell r="AY24">
            <v>0</v>
          </cell>
          <cell r="BA24">
            <v>0</v>
          </cell>
          <cell r="BC24">
            <v>0</v>
          </cell>
          <cell r="BE24">
            <v>0</v>
          </cell>
          <cell r="BF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A25">
            <v>20470</v>
          </cell>
          <cell r="C25">
            <v>3</v>
          </cell>
          <cell r="D25">
            <v>20470</v>
          </cell>
          <cell r="F25" t="str">
            <v>LOS ANGELES UNIFIED SCHOOL DISTRICT (97TH SCHOOL)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W25">
            <v>0</v>
          </cell>
          <cell r="AY25">
            <v>0</v>
          </cell>
          <cell r="AZ25">
            <v>90786</v>
          </cell>
          <cell r="BA25">
            <v>90800</v>
          </cell>
          <cell r="BC25">
            <v>0</v>
          </cell>
          <cell r="BD25">
            <v>0</v>
          </cell>
          <cell r="BE25">
            <v>0</v>
          </cell>
          <cell r="BF25">
            <v>90800</v>
          </cell>
          <cell r="BH25">
            <v>0</v>
          </cell>
          <cell r="BI25">
            <v>0</v>
          </cell>
          <cell r="BJ25">
            <v>90800</v>
          </cell>
          <cell r="BK25">
            <v>0</v>
          </cell>
          <cell r="BL25">
            <v>0</v>
          </cell>
          <cell r="BM25">
            <v>90800</v>
          </cell>
        </row>
        <row r="26">
          <cell r="A26">
            <v>20486</v>
          </cell>
          <cell r="C26">
            <v>4</v>
          </cell>
          <cell r="D26">
            <v>20486</v>
          </cell>
          <cell r="F26" t="str">
            <v>HAMBURGER HOME (dba AVIVA CENTER)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W26">
            <v>0</v>
          </cell>
          <cell r="AY26">
            <v>0</v>
          </cell>
          <cell r="BA26">
            <v>0</v>
          </cell>
          <cell r="BC26">
            <v>0</v>
          </cell>
          <cell r="BE26">
            <v>0</v>
          </cell>
          <cell r="BF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A27">
            <v>20906</v>
          </cell>
          <cell r="C27">
            <v>4</v>
          </cell>
          <cell r="D27">
            <v>20906</v>
          </cell>
          <cell r="F27" t="str">
            <v>INTERCOMMUNITY CHILD GUIDANCE CTR</v>
          </cell>
          <cell r="G27">
            <v>280000</v>
          </cell>
          <cell r="H27">
            <v>280000</v>
          </cell>
          <cell r="I27">
            <v>0</v>
          </cell>
          <cell r="J27">
            <v>0</v>
          </cell>
          <cell r="K27">
            <v>0</v>
          </cell>
          <cell r="L27">
            <v>17875</v>
          </cell>
          <cell r="M27">
            <v>17900</v>
          </cell>
          <cell r="N27">
            <v>51566</v>
          </cell>
          <cell r="O27">
            <v>51600</v>
          </cell>
          <cell r="P27">
            <v>349500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48400</v>
          </cell>
          <cell r="Y27">
            <v>48400</v>
          </cell>
          <cell r="Z27">
            <v>48400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W27">
            <v>0</v>
          </cell>
          <cell r="AY27">
            <v>0</v>
          </cell>
          <cell r="BA27">
            <v>0</v>
          </cell>
          <cell r="BC27">
            <v>0</v>
          </cell>
          <cell r="BE27">
            <v>0</v>
          </cell>
          <cell r="BF27">
            <v>0</v>
          </cell>
          <cell r="BH27">
            <v>280000</v>
          </cell>
          <cell r="BI27">
            <v>0</v>
          </cell>
          <cell r="BJ27">
            <v>0</v>
          </cell>
          <cell r="BK27">
            <v>17900</v>
          </cell>
          <cell r="BL27">
            <v>100000</v>
          </cell>
          <cell r="BM27">
            <v>397900</v>
          </cell>
        </row>
        <row r="28">
          <cell r="A28">
            <v>20961</v>
          </cell>
          <cell r="C28">
            <v>3</v>
          </cell>
          <cell r="D28">
            <v>20961</v>
          </cell>
          <cell r="F28" t="str">
            <v>SUNBRIDGE HARBOR VIEW REHAB CTR, INC. (FORMELY HARBOR VIEW)</v>
          </cell>
          <cell r="G28">
            <v>616000</v>
          </cell>
          <cell r="H28">
            <v>616000</v>
          </cell>
          <cell r="I28">
            <v>0</v>
          </cell>
          <cell r="J28">
            <v>0</v>
          </cell>
          <cell r="K28">
            <v>14000</v>
          </cell>
          <cell r="L28">
            <v>32500</v>
          </cell>
          <cell r="M28">
            <v>32500</v>
          </cell>
          <cell r="N28">
            <v>70000</v>
          </cell>
          <cell r="O28">
            <v>70000</v>
          </cell>
          <cell r="P28">
            <v>732500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110000</v>
          </cell>
          <cell r="Y28">
            <v>110000</v>
          </cell>
          <cell r="Z28">
            <v>110000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W28">
            <v>0</v>
          </cell>
          <cell r="AY28">
            <v>0</v>
          </cell>
          <cell r="BA28">
            <v>0</v>
          </cell>
          <cell r="BC28">
            <v>0</v>
          </cell>
          <cell r="BE28">
            <v>0</v>
          </cell>
          <cell r="BF28">
            <v>0</v>
          </cell>
          <cell r="BH28">
            <v>616000</v>
          </cell>
          <cell r="BI28">
            <v>0</v>
          </cell>
          <cell r="BJ28">
            <v>14000</v>
          </cell>
          <cell r="BK28">
            <v>32500</v>
          </cell>
          <cell r="BL28">
            <v>180000</v>
          </cell>
          <cell r="BM28">
            <v>842500</v>
          </cell>
        </row>
        <row r="29">
          <cell r="A29">
            <v>20966</v>
          </cell>
          <cell r="C29" t="str">
            <v>ADJH</v>
          </cell>
          <cell r="D29">
            <v>20966</v>
          </cell>
          <cell r="F29" t="str">
            <v>HOMES FOR LIFE FOUNDATION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W29">
            <v>0</v>
          </cell>
          <cell r="AY29">
            <v>0</v>
          </cell>
          <cell r="BA29">
            <v>0</v>
          </cell>
          <cell r="BC29">
            <v>0</v>
          </cell>
          <cell r="BE29">
            <v>0</v>
          </cell>
          <cell r="BF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A30">
            <v>21526</v>
          </cell>
          <cell r="C30">
            <v>4</v>
          </cell>
          <cell r="D30">
            <v>21526</v>
          </cell>
          <cell r="F30" t="str">
            <v>ASC TREATMENT GROUP DBA THE ANNE SIPPI CLINIC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W30">
            <v>0</v>
          </cell>
          <cell r="AY30">
            <v>0</v>
          </cell>
          <cell r="BA30">
            <v>0</v>
          </cell>
          <cell r="BC30">
            <v>0</v>
          </cell>
          <cell r="BE30">
            <v>0</v>
          </cell>
          <cell r="BF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A31">
            <v>21527</v>
          </cell>
          <cell r="C31" t="str">
            <v>7 &amp; 8</v>
          </cell>
          <cell r="D31">
            <v>21527</v>
          </cell>
          <cell r="F31" t="str">
            <v>COLLEGE HOSPITAL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W31">
            <v>0</v>
          </cell>
          <cell r="AY31">
            <v>0</v>
          </cell>
          <cell r="BA31">
            <v>0</v>
          </cell>
          <cell r="BC31">
            <v>0</v>
          </cell>
          <cell r="BE31">
            <v>0</v>
          </cell>
          <cell r="BF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A32">
            <v>21528</v>
          </cell>
          <cell r="C32" t="str">
            <v>1, 2 &amp; 5</v>
          </cell>
          <cell r="D32">
            <v>21528</v>
          </cell>
          <cell r="F32" t="str">
            <v>TOPANGA-ROSCOE CORP (TOPANGA WEST GUEST HOME)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W32">
            <v>0</v>
          </cell>
          <cell r="AY32">
            <v>0</v>
          </cell>
          <cell r="BA32">
            <v>0</v>
          </cell>
          <cell r="BC32">
            <v>0</v>
          </cell>
          <cell r="BE32">
            <v>0</v>
          </cell>
          <cell r="BF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A33">
            <v>21568</v>
          </cell>
          <cell r="C33">
            <v>6</v>
          </cell>
          <cell r="D33">
            <v>21568</v>
          </cell>
          <cell r="F33" t="str">
            <v>ST. FRANCIS MEDICAL CENTER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W33">
            <v>0</v>
          </cell>
          <cell r="AY33">
            <v>0</v>
          </cell>
          <cell r="BA33">
            <v>0</v>
          </cell>
          <cell r="BC33">
            <v>0</v>
          </cell>
          <cell r="BE33">
            <v>0</v>
          </cell>
          <cell r="BF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A34">
            <v>21569</v>
          </cell>
          <cell r="C34">
            <v>4</v>
          </cell>
          <cell r="D34">
            <v>21569</v>
          </cell>
          <cell r="F34" t="str">
            <v>OPTIMIST BOYS' HOME &amp; RANCH INC.</v>
          </cell>
          <cell r="G34">
            <v>308000</v>
          </cell>
          <cell r="H34">
            <v>308000</v>
          </cell>
          <cell r="I34">
            <v>0</v>
          </cell>
          <cell r="J34">
            <v>0</v>
          </cell>
          <cell r="K34">
            <v>0</v>
          </cell>
          <cell r="L34">
            <v>16250</v>
          </cell>
          <cell r="M34">
            <v>16300</v>
          </cell>
          <cell r="N34">
            <v>42000</v>
          </cell>
          <cell r="O34">
            <v>42000</v>
          </cell>
          <cell r="P34">
            <v>366300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55000</v>
          </cell>
          <cell r="Y34">
            <v>55000</v>
          </cell>
          <cell r="Z34">
            <v>55000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W34">
            <v>0</v>
          </cell>
          <cell r="AY34">
            <v>0</v>
          </cell>
          <cell r="BA34">
            <v>0</v>
          </cell>
          <cell r="BC34">
            <v>0</v>
          </cell>
          <cell r="BE34">
            <v>0</v>
          </cell>
          <cell r="BF34">
            <v>0</v>
          </cell>
          <cell r="BH34">
            <v>308000</v>
          </cell>
          <cell r="BI34">
            <v>0</v>
          </cell>
          <cell r="BJ34">
            <v>0</v>
          </cell>
          <cell r="BK34">
            <v>16300</v>
          </cell>
          <cell r="BL34">
            <v>97000</v>
          </cell>
          <cell r="BM34">
            <v>421300</v>
          </cell>
        </row>
        <row r="35">
          <cell r="A35">
            <v>21570</v>
          </cell>
          <cell r="C35" t="str">
            <v>7 &amp; 8</v>
          </cell>
          <cell r="D35">
            <v>21570</v>
          </cell>
          <cell r="F35" t="str">
            <v>COUNSELING &amp; RESEARCH ASSO. INC., (dba MASADA HOMES)</v>
          </cell>
          <cell r="G35">
            <v>616000</v>
          </cell>
          <cell r="H35">
            <v>616000</v>
          </cell>
          <cell r="I35">
            <v>0</v>
          </cell>
          <cell r="J35">
            <v>0</v>
          </cell>
          <cell r="K35">
            <v>14000</v>
          </cell>
          <cell r="L35">
            <v>32500</v>
          </cell>
          <cell r="M35">
            <v>32500</v>
          </cell>
          <cell r="N35">
            <v>70000</v>
          </cell>
          <cell r="O35">
            <v>70000</v>
          </cell>
          <cell r="P35">
            <v>732500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110000</v>
          </cell>
          <cell r="Y35">
            <v>110000</v>
          </cell>
          <cell r="Z35">
            <v>110000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W35">
            <v>0</v>
          </cell>
          <cell r="AY35">
            <v>0</v>
          </cell>
          <cell r="BA35">
            <v>0</v>
          </cell>
          <cell r="BC35">
            <v>0</v>
          </cell>
          <cell r="BE35">
            <v>0</v>
          </cell>
          <cell r="BF35">
            <v>0</v>
          </cell>
          <cell r="BH35">
            <v>616000</v>
          </cell>
          <cell r="BI35">
            <v>0</v>
          </cell>
          <cell r="BJ35">
            <v>14000</v>
          </cell>
          <cell r="BK35">
            <v>32500</v>
          </cell>
          <cell r="BL35">
            <v>180000</v>
          </cell>
          <cell r="BM35">
            <v>842500</v>
          </cell>
        </row>
        <row r="36">
          <cell r="A36">
            <v>21571</v>
          </cell>
          <cell r="C36">
            <v>3</v>
          </cell>
          <cell r="D36">
            <v>21571</v>
          </cell>
          <cell r="F36" t="str">
            <v>EASTFIELD MING QUONG, INC. (FORMELY LA ORPHANS)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W36">
            <v>0</v>
          </cell>
          <cell r="AY36">
            <v>0</v>
          </cell>
          <cell r="BA36">
            <v>0</v>
          </cell>
          <cell r="BC36">
            <v>0</v>
          </cell>
          <cell r="BE36">
            <v>0</v>
          </cell>
          <cell r="BF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570500</v>
          </cell>
        </row>
        <row r="37">
          <cell r="A37">
            <v>21573</v>
          </cell>
          <cell r="C37">
            <v>3</v>
          </cell>
          <cell r="D37">
            <v>21573</v>
          </cell>
          <cell r="F37" t="str">
            <v>PHOENIX HOUSES OF LOS ANGELES, INC.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W37">
            <v>0</v>
          </cell>
          <cell r="AY37">
            <v>0</v>
          </cell>
          <cell r="BA37">
            <v>0</v>
          </cell>
          <cell r="BC37">
            <v>0</v>
          </cell>
          <cell r="BE37">
            <v>0</v>
          </cell>
          <cell r="BF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A38">
            <v>21574</v>
          </cell>
          <cell r="C38">
            <v>3</v>
          </cell>
          <cell r="D38">
            <v>21574</v>
          </cell>
          <cell r="F38" t="str">
            <v>D' VEAL CORP. (dva D'VEAL FAMILY AND YOUTH SVCS)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W38">
            <v>0</v>
          </cell>
          <cell r="AY38">
            <v>0</v>
          </cell>
          <cell r="BA38">
            <v>0</v>
          </cell>
          <cell r="BC38">
            <v>0</v>
          </cell>
          <cell r="BE38">
            <v>0</v>
          </cell>
          <cell r="BF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A39">
            <v>21575</v>
          </cell>
          <cell r="C39" t="str">
            <v>7 &amp; 8</v>
          </cell>
          <cell r="D39">
            <v>21575</v>
          </cell>
          <cell r="F39" t="str">
            <v>CHILDNET YOUTH &amp; FAMILY SERVICES, INC.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W39">
            <v>0</v>
          </cell>
          <cell r="AY39">
            <v>0</v>
          </cell>
          <cell r="BA39">
            <v>0</v>
          </cell>
          <cell r="BC39">
            <v>0</v>
          </cell>
          <cell r="BE39">
            <v>0</v>
          </cell>
          <cell r="BF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A40">
            <v>23100</v>
          </cell>
          <cell r="C40">
            <v>4</v>
          </cell>
          <cell r="D40">
            <v>23100</v>
          </cell>
          <cell r="F40" t="str">
            <v>AIDS PROJECT LOS ANGELES, INC.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W40">
            <v>0</v>
          </cell>
          <cell r="AY40">
            <v>0</v>
          </cell>
          <cell r="BA40">
            <v>0</v>
          </cell>
          <cell r="BC40">
            <v>0</v>
          </cell>
          <cell r="BE40">
            <v>0</v>
          </cell>
          <cell r="BF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A41">
            <v>23101</v>
          </cell>
          <cell r="C41" t="str">
            <v>1, 2 &amp; 5</v>
          </cell>
          <cell r="D41">
            <v>23101</v>
          </cell>
          <cell r="F41" t="str">
            <v>EXCEPTIONAL CHILDREN'S FOUNDATION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W41">
            <v>0</v>
          </cell>
          <cell r="AY41">
            <v>0</v>
          </cell>
          <cell r="BA41">
            <v>0</v>
          </cell>
          <cell r="BC41">
            <v>0</v>
          </cell>
          <cell r="BE41">
            <v>0</v>
          </cell>
          <cell r="BF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</row>
        <row r="42">
          <cell r="A42">
            <v>23103</v>
          </cell>
          <cell r="C42" t="str">
            <v>7 &amp; 8</v>
          </cell>
          <cell r="D42">
            <v>23103</v>
          </cell>
          <cell r="F42" t="str">
            <v>ASSOC. LEAGUE OF MEXICAN AMERICAN DBA ALMA FAMILY SVCS</v>
          </cell>
          <cell r="G42">
            <v>280000</v>
          </cell>
          <cell r="H42">
            <v>280000</v>
          </cell>
          <cell r="I42">
            <v>0</v>
          </cell>
          <cell r="J42">
            <v>0</v>
          </cell>
          <cell r="K42">
            <v>14000</v>
          </cell>
          <cell r="L42">
            <v>14950</v>
          </cell>
          <cell r="M42">
            <v>15000</v>
          </cell>
          <cell r="N42">
            <v>28000</v>
          </cell>
          <cell r="O42">
            <v>28000</v>
          </cell>
          <cell r="P42">
            <v>337000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50600</v>
          </cell>
          <cell r="Y42">
            <v>50600</v>
          </cell>
          <cell r="Z42">
            <v>50600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W42">
            <v>0</v>
          </cell>
          <cell r="AY42">
            <v>0</v>
          </cell>
          <cell r="BA42">
            <v>0</v>
          </cell>
          <cell r="BC42">
            <v>0</v>
          </cell>
          <cell r="BE42">
            <v>0</v>
          </cell>
          <cell r="BF42">
            <v>0</v>
          </cell>
          <cell r="BH42">
            <v>280000</v>
          </cell>
          <cell r="BI42">
            <v>0</v>
          </cell>
          <cell r="BJ42">
            <v>14000</v>
          </cell>
          <cell r="BK42">
            <v>15000</v>
          </cell>
          <cell r="BL42">
            <v>78600</v>
          </cell>
          <cell r="BM42">
            <v>387600</v>
          </cell>
        </row>
        <row r="43">
          <cell r="A43">
            <v>23105</v>
          </cell>
          <cell r="C43">
            <v>3</v>
          </cell>
          <cell r="D43">
            <v>23105</v>
          </cell>
          <cell r="F43" t="str">
            <v xml:space="preserve">BRASWELL REHAB INST FOR DEV. OF GROWTH (dba BRIDGES) 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W43">
            <v>0</v>
          </cell>
          <cell r="AY43">
            <v>0</v>
          </cell>
          <cell r="BA43">
            <v>0</v>
          </cell>
          <cell r="BC43">
            <v>0</v>
          </cell>
          <cell r="BE43">
            <v>0</v>
          </cell>
          <cell r="BF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A44">
            <v>23106</v>
          </cell>
          <cell r="C44" t="str">
            <v>1,2 &amp; 5</v>
          </cell>
          <cell r="D44">
            <v>23106</v>
          </cell>
          <cell r="F44" t="str">
            <v>ALCOTT CENTER FOR MH  SERVICES(Beverlywood)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W44">
            <v>0</v>
          </cell>
          <cell r="AY44">
            <v>0</v>
          </cell>
          <cell r="BA44">
            <v>0</v>
          </cell>
          <cell r="BC44">
            <v>0</v>
          </cell>
          <cell r="BE44">
            <v>0</v>
          </cell>
          <cell r="BF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A45">
            <v>27638</v>
          </cell>
          <cell r="C45" t="str">
            <v>2 &amp; 5</v>
          </cell>
          <cell r="D45">
            <v>27638</v>
          </cell>
          <cell r="F45" t="str">
            <v>EDUCATIONAL RESOURCE &amp; SERVICES CTR. (dba KAYNE-ERAS)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W45">
            <v>0</v>
          </cell>
          <cell r="AY45">
            <v>0</v>
          </cell>
          <cell r="BA45">
            <v>0</v>
          </cell>
          <cell r="BC45">
            <v>0</v>
          </cell>
          <cell r="BE45">
            <v>0</v>
          </cell>
          <cell r="BF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A46">
            <v>23108</v>
          </cell>
          <cell r="C46" t="str">
            <v>7 &amp; 8</v>
          </cell>
          <cell r="D46">
            <v>23108</v>
          </cell>
          <cell r="F46" t="str">
            <v xml:space="preserve">FOR THE CHILD, INC. 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W46">
            <v>0</v>
          </cell>
          <cell r="AY46">
            <v>0</v>
          </cell>
          <cell r="BA46">
            <v>0</v>
          </cell>
          <cell r="BC46">
            <v>0</v>
          </cell>
          <cell r="BE46">
            <v>0</v>
          </cell>
          <cell r="BF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A47">
            <v>23109</v>
          </cell>
          <cell r="C47">
            <v>4</v>
          </cell>
          <cell r="D47">
            <v>23109</v>
          </cell>
          <cell r="F47" t="str">
            <v>CEDARS-SINAI MEDICAL CENTER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W47">
            <v>0</v>
          </cell>
          <cell r="AY47">
            <v>0</v>
          </cell>
          <cell r="BA47">
            <v>0</v>
          </cell>
          <cell r="BC47">
            <v>0</v>
          </cell>
          <cell r="BE47">
            <v>0</v>
          </cell>
          <cell r="BF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A48">
            <v>23112</v>
          </cell>
          <cell r="C48">
            <v>4</v>
          </cell>
          <cell r="D48">
            <v>23112</v>
          </cell>
          <cell r="F48" t="str">
            <v>CHILDREN'S HOSPITAL OF LOS ANGELES</v>
          </cell>
          <cell r="G48">
            <v>518000</v>
          </cell>
          <cell r="H48">
            <v>518000</v>
          </cell>
          <cell r="I48">
            <v>0</v>
          </cell>
          <cell r="J48">
            <v>0</v>
          </cell>
          <cell r="K48">
            <v>42000</v>
          </cell>
          <cell r="L48">
            <v>29250</v>
          </cell>
          <cell r="M48">
            <v>29300</v>
          </cell>
          <cell r="N48">
            <v>70000</v>
          </cell>
          <cell r="O48">
            <v>70000</v>
          </cell>
          <cell r="P48">
            <v>659300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99000</v>
          </cell>
          <cell r="Y48">
            <v>99000</v>
          </cell>
          <cell r="Z48">
            <v>99000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W48">
            <v>0</v>
          </cell>
          <cell r="AY48">
            <v>0</v>
          </cell>
          <cell r="AZ48">
            <v>65065.71428571429</v>
          </cell>
          <cell r="BA48">
            <v>65100</v>
          </cell>
          <cell r="BC48">
            <v>0</v>
          </cell>
          <cell r="BD48">
            <v>45054</v>
          </cell>
          <cell r="BE48">
            <v>45100</v>
          </cell>
          <cell r="BF48">
            <v>110200</v>
          </cell>
          <cell r="BH48">
            <v>518000</v>
          </cell>
          <cell r="BI48">
            <v>0</v>
          </cell>
          <cell r="BJ48">
            <v>107100</v>
          </cell>
          <cell r="BK48">
            <v>29300</v>
          </cell>
          <cell r="BL48">
            <v>214100</v>
          </cell>
          <cell r="BM48">
            <v>868500</v>
          </cell>
        </row>
        <row r="49">
          <cell r="A49">
            <v>23113</v>
          </cell>
          <cell r="C49" t="str">
            <v>7 &amp; 8</v>
          </cell>
          <cell r="D49">
            <v>23113</v>
          </cell>
          <cell r="F49" t="str">
            <v>CITY OF GARDENA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W49">
            <v>0</v>
          </cell>
          <cell r="AY49">
            <v>0</v>
          </cell>
          <cell r="BA49">
            <v>0</v>
          </cell>
          <cell r="BC49">
            <v>0</v>
          </cell>
          <cell r="BE49">
            <v>0</v>
          </cell>
          <cell r="BF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A50">
            <v>23114</v>
          </cell>
          <cell r="C50">
            <v>4</v>
          </cell>
          <cell r="D50">
            <v>23114</v>
          </cell>
          <cell r="F50" t="str">
            <v>COMMUNITY FAMILY GUIDANCE CENTER</v>
          </cell>
          <cell r="G50">
            <v>252000</v>
          </cell>
          <cell r="H50">
            <v>252000</v>
          </cell>
          <cell r="I50">
            <v>0</v>
          </cell>
          <cell r="J50">
            <v>0</v>
          </cell>
          <cell r="K50">
            <v>114700</v>
          </cell>
          <cell r="L50">
            <v>14300</v>
          </cell>
          <cell r="M50">
            <v>14300</v>
          </cell>
          <cell r="N50">
            <v>28000</v>
          </cell>
          <cell r="O50">
            <v>28000</v>
          </cell>
          <cell r="P50">
            <v>409000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48400</v>
          </cell>
          <cell r="Y50">
            <v>48400</v>
          </cell>
          <cell r="Z50">
            <v>48400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W50">
            <v>0</v>
          </cell>
          <cell r="AY50">
            <v>0</v>
          </cell>
          <cell r="AZ50">
            <v>-0.42857142856519204</v>
          </cell>
          <cell r="BA50">
            <v>0</v>
          </cell>
          <cell r="BC50">
            <v>0</v>
          </cell>
          <cell r="BE50">
            <v>0</v>
          </cell>
          <cell r="BF50">
            <v>0</v>
          </cell>
          <cell r="BH50">
            <v>252000</v>
          </cell>
          <cell r="BI50">
            <v>0</v>
          </cell>
          <cell r="BJ50">
            <v>114700</v>
          </cell>
          <cell r="BK50">
            <v>14300</v>
          </cell>
          <cell r="BL50">
            <v>76400</v>
          </cell>
          <cell r="BM50">
            <v>457400</v>
          </cell>
        </row>
        <row r="51">
          <cell r="A51">
            <v>23116</v>
          </cell>
          <cell r="C51" t="str">
            <v>1, 2 &amp; 5</v>
          </cell>
          <cell r="D51">
            <v>23116</v>
          </cell>
          <cell r="F51" t="str">
            <v xml:space="preserve">DIDI HIRSCH PSYCHIATRIC SERVICE 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W51">
            <v>0</v>
          </cell>
          <cell r="AY51">
            <v>0</v>
          </cell>
          <cell r="BA51">
            <v>0</v>
          </cell>
          <cell r="BC51">
            <v>0</v>
          </cell>
          <cell r="BE51">
            <v>0</v>
          </cell>
          <cell r="BF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A52">
            <v>23118</v>
          </cell>
          <cell r="C52">
            <v>3</v>
          </cell>
          <cell r="D52">
            <v>23118</v>
          </cell>
          <cell r="F52" t="str">
            <v>DUBNOFF CENTER FOR CHILD DEV &amp; EDU THERAPY, INC.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W52">
            <v>0</v>
          </cell>
          <cell r="AY52">
            <v>0</v>
          </cell>
          <cell r="BA52">
            <v>0</v>
          </cell>
          <cell r="BC52">
            <v>0</v>
          </cell>
          <cell r="BE52">
            <v>0</v>
          </cell>
          <cell r="BF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A53">
            <v>27492</v>
          </cell>
          <cell r="C53" t="str">
            <v>6 &amp; 8</v>
          </cell>
          <cell r="D53">
            <v>27492</v>
          </cell>
          <cell r="F53" t="str">
            <v xml:space="preserve">FH &amp; HF TORRANCE I, LLC C/O HEALTH QUALITY MANAGEMENT 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W53">
            <v>0</v>
          </cell>
          <cell r="AY53">
            <v>0</v>
          </cell>
          <cell r="BA53">
            <v>0</v>
          </cell>
          <cell r="BC53">
            <v>0</v>
          </cell>
          <cell r="BE53">
            <v>0</v>
          </cell>
          <cell r="BF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A54">
            <v>23119</v>
          </cell>
          <cell r="C54">
            <v>3</v>
          </cell>
          <cell r="D54">
            <v>23119</v>
          </cell>
          <cell r="F54" t="str">
            <v>EL CENTRO DE AMISTAD, INC.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5900</v>
          </cell>
          <cell r="BC54">
            <v>5900</v>
          </cell>
          <cell r="BD54">
            <v>53484</v>
          </cell>
          <cell r="BE54">
            <v>53500</v>
          </cell>
          <cell r="BF54">
            <v>59400</v>
          </cell>
          <cell r="BH54">
            <v>0</v>
          </cell>
          <cell r="BI54">
            <v>0</v>
          </cell>
          <cell r="BJ54">
            <v>0</v>
          </cell>
          <cell r="BK54">
            <v>5900</v>
          </cell>
          <cell r="BL54">
            <v>53500</v>
          </cell>
          <cell r="BM54">
            <v>59400</v>
          </cell>
        </row>
        <row r="55">
          <cell r="A55">
            <v>23122</v>
          </cell>
          <cell r="C55">
            <v>4</v>
          </cell>
          <cell r="D55">
            <v>23122</v>
          </cell>
          <cell r="F55" t="str">
            <v xml:space="preserve">ENKI HEALTH AND RESEARCH SYSTEMS, INC. </v>
          </cell>
          <cell r="G55">
            <v>266000</v>
          </cell>
          <cell r="H55">
            <v>266000</v>
          </cell>
          <cell r="I55">
            <v>0</v>
          </cell>
          <cell r="J55">
            <v>0</v>
          </cell>
          <cell r="K55">
            <v>28000</v>
          </cell>
          <cell r="L55">
            <v>14950</v>
          </cell>
          <cell r="M55">
            <v>15000</v>
          </cell>
          <cell r="N55">
            <v>28000</v>
          </cell>
          <cell r="O55">
            <v>28000</v>
          </cell>
          <cell r="P55">
            <v>337000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50600</v>
          </cell>
          <cell r="Y55">
            <v>50600</v>
          </cell>
          <cell r="Z55">
            <v>50600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W55">
            <v>0</v>
          </cell>
          <cell r="AY55">
            <v>0</v>
          </cell>
          <cell r="BA55">
            <v>0</v>
          </cell>
          <cell r="BC55">
            <v>0</v>
          </cell>
          <cell r="BE55">
            <v>0</v>
          </cell>
          <cell r="BF55">
            <v>0</v>
          </cell>
          <cell r="BH55">
            <v>266000</v>
          </cell>
          <cell r="BI55">
            <v>0</v>
          </cell>
          <cell r="BJ55">
            <v>28000</v>
          </cell>
          <cell r="BK55">
            <v>15000</v>
          </cell>
          <cell r="BL55">
            <v>78600</v>
          </cell>
          <cell r="BM55">
            <v>387600</v>
          </cell>
        </row>
        <row r="56">
          <cell r="A56">
            <v>23123</v>
          </cell>
          <cell r="C56">
            <v>4</v>
          </cell>
          <cell r="D56">
            <v>23123</v>
          </cell>
          <cell r="F56" t="str">
            <v>FILIPINO-AMERICAN SERVICE GROUP, INC.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W56">
            <v>0</v>
          </cell>
          <cell r="AY56">
            <v>0</v>
          </cell>
          <cell r="BA56">
            <v>0</v>
          </cell>
          <cell r="BC56">
            <v>0</v>
          </cell>
          <cell r="BE56">
            <v>0</v>
          </cell>
          <cell r="BF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A57">
            <v>23125</v>
          </cell>
          <cell r="C57">
            <v>6</v>
          </cell>
          <cell r="D57">
            <v>23125</v>
          </cell>
          <cell r="F57" t="str">
            <v>1736 FAMILY CRISIS CENTER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E57">
            <v>0</v>
          </cell>
          <cell r="BF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</row>
        <row r="58">
          <cell r="A58">
            <v>23128</v>
          </cell>
          <cell r="C58">
            <v>4</v>
          </cell>
          <cell r="D58">
            <v>23128</v>
          </cell>
          <cell r="F58" t="str">
            <v xml:space="preserve">GATEWAYS HOSPITAL &amp; MHC 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W58">
            <v>0</v>
          </cell>
          <cell r="AY58">
            <v>0</v>
          </cell>
          <cell r="BA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</row>
        <row r="59">
          <cell r="A59">
            <v>23132</v>
          </cell>
          <cell r="C59">
            <v>3</v>
          </cell>
          <cell r="D59">
            <v>23132</v>
          </cell>
          <cell r="F59" t="str">
            <v>HATHAWAY SYCAMORES CHILD &amp; FAMILY SERVICES</v>
          </cell>
          <cell r="G59">
            <v>1484000</v>
          </cell>
          <cell r="H59">
            <v>1484000</v>
          </cell>
          <cell r="I59">
            <v>0</v>
          </cell>
          <cell r="J59">
            <v>0</v>
          </cell>
          <cell r="K59">
            <v>70000</v>
          </cell>
          <cell r="L59">
            <v>79950</v>
          </cell>
          <cell r="M59">
            <v>80000</v>
          </cell>
          <cell r="N59">
            <v>168000</v>
          </cell>
          <cell r="O59">
            <v>168000</v>
          </cell>
          <cell r="P59">
            <v>1802000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270600</v>
          </cell>
          <cell r="Y59">
            <v>270600</v>
          </cell>
          <cell r="Z59">
            <v>270600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W59">
            <v>0</v>
          </cell>
          <cell r="AY59">
            <v>0</v>
          </cell>
          <cell r="BA59">
            <v>0</v>
          </cell>
          <cell r="BC59">
            <v>0</v>
          </cell>
          <cell r="BD59">
            <v>135690</v>
          </cell>
          <cell r="BE59">
            <v>135700</v>
          </cell>
          <cell r="BF59">
            <v>135700</v>
          </cell>
          <cell r="BH59">
            <v>1484000</v>
          </cell>
          <cell r="BI59">
            <v>0</v>
          </cell>
          <cell r="BJ59">
            <v>70000</v>
          </cell>
          <cell r="BK59">
            <v>80000</v>
          </cell>
          <cell r="BL59">
            <v>574300</v>
          </cell>
          <cell r="BM59">
            <v>2208300</v>
          </cell>
        </row>
        <row r="60">
          <cell r="A60">
            <v>23133</v>
          </cell>
          <cell r="C60" t="str">
            <v>1, 2 &amp; 5</v>
          </cell>
          <cell r="D60">
            <v>23133</v>
          </cell>
          <cell r="F60" t="str">
            <v>HILLVIEW MENTAL HEALTH CENTER,  INC.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W60">
            <v>0</v>
          </cell>
          <cell r="AY60">
            <v>0</v>
          </cell>
          <cell r="BA60">
            <v>0</v>
          </cell>
          <cell r="BC60">
            <v>0</v>
          </cell>
          <cell r="BE60">
            <v>0</v>
          </cell>
          <cell r="BF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</row>
        <row r="61">
          <cell r="A61">
            <v>23134</v>
          </cell>
          <cell r="C61">
            <v>4</v>
          </cell>
          <cell r="D61">
            <v>23134</v>
          </cell>
          <cell r="F61" t="str">
            <v>CLONTARF MANOR INC.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W61">
            <v>0</v>
          </cell>
          <cell r="AY61">
            <v>0</v>
          </cell>
          <cell r="BA61">
            <v>0</v>
          </cell>
          <cell r="BC61">
            <v>0</v>
          </cell>
          <cell r="BE61">
            <v>0</v>
          </cell>
          <cell r="BF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</row>
        <row r="62">
          <cell r="A62">
            <v>23135</v>
          </cell>
          <cell r="C62">
            <v>3</v>
          </cell>
          <cell r="D62">
            <v>23135</v>
          </cell>
          <cell r="F62" t="str">
            <v xml:space="preserve">HILLSIDES (FORMERLY CHURCH HOME FOR CHILDREN) </v>
          </cell>
          <cell r="G62">
            <v>966000</v>
          </cell>
          <cell r="H62">
            <v>966000</v>
          </cell>
          <cell r="I62">
            <v>0</v>
          </cell>
          <cell r="J62">
            <v>0</v>
          </cell>
          <cell r="K62">
            <v>42000</v>
          </cell>
          <cell r="L62">
            <v>52000</v>
          </cell>
          <cell r="M62">
            <v>52000</v>
          </cell>
          <cell r="N62">
            <v>112000</v>
          </cell>
          <cell r="O62">
            <v>112000</v>
          </cell>
          <cell r="P62">
            <v>1172000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176000</v>
          </cell>
          <cell r="Y62">
            <v>176000</v>
          </cell>
          <cell r="Z62">
            <v>176000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W62">
            <v>0</v>
          </cell>
          <cell r="AY62">
            <v>0</v>
          </cell>
          <cell r="BA62">
            <v>0</v>
          </cell>
          <cell r="BC62">
            <v>0</v>
          </cell>
          <cell r="BE62">
            <v>0</v>
          </cell>
          <cell r="BF62">
            <v>0</v>
          </cell>
          <cell r="BH62">
            <v>966000</v>
          </cell>
          <cell r="BI62">
            <v>0</v>
          </cell>
          <cell r="BJ62">
            <v>42000</v>
          </cell>
          <cell r="BK62">
            <v>52000</v>
          </cell>
          <cell r="BL62">
            <v>288000</v>
          </cell>
          <cell r="BM62">
            <v>1348000</v>
          </cell>
        </row>
        <row r="63">
          <cell r="A63">
            <v>23136</v>
          </cell>
          <cell r="C63">
            <v>6</v>
          </cell>
          <cell r="D63">
            <v>23136</v>
          </cell>
          <cell r="F63" t="str">
            <v xml:space="preserve">KEDREN COMMUNITY HEALTH CENTER, INC. DBA KEDREN </v>
          </cell>
          <cell r="G63">
            <v>588000</v>
          </cell>
          <cell r="H63">
            <v>588000</v>
          </cell>
          <cell r="I63">
            <v>0</v>
          </cell>
          <cell r="J63">
            <v>0</v>
          </cell>
          <cell r="K63">
            <v>14000</v>
          </cell>
          <cell r="L63">
            <v>31200</v>
          </cell>
          <cell r="M63">
            <v>31200</v>
          </cell>
          <cell r="N63">
            <v>70000</v>
          </cell>
          <cell r="O63">
            <v>70000</v>
          </cell>
          <cell r="P63">
            <v>703200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105600</v>
          </cell>
          <cell r="Y63">
            <v>105600</v>
          </cell>
          <cell r="Z63">
            <v>105600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W63">
            <v>0</v>
          </cell>
          <cell r="AY63">
            <v>0</v>
          </cell>
          <cell r="BA63">
            <v>0</v>
          </cell>
          <cell r="BC63">
            <v>0</v>
          </cell>
          <cell r="BE63">
            <v>0</v>
          </cell>
          <cell r="BF63">
            <v>0</v>
          </cell>
          <cell r="BH63">
            <v>588000</v>
          </cell>
          <cell r="BI63">
            <v>0</v>
          </cell>
          <cell r="BJ63">
            <v>14000</v>
          </cell>
          <cell r="BK63">
            <v>31200</v>
          </cell>
          <cell r="BL63">
            <v>175600</v>
          </cell>
          <cell r="BM63">
            <v>808800</v>
          </cell>
        </row>
        <row r="64">
          <cell r="A64">
            <v>23137</v>
          </cell>
          <cell r="C64">
            <v>4</v>
          </cell>
          <cell r="D64">
            <v>23137</v>
          </cell>
          <cell r="F64" t="str">
            <v>KOREATOWN YOUTH &amp; COMMUNITY CENTER, INC.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W64">
            <v>0</v>
          </cell>
          <cell r="AY64">
            <v>0</v>
          </cell>
          <cell r="BA64">
            <v>0</v>
          </cell>
          <cell r="BB64">
            <v>1750</v>
          </cell>
          <cell r="BC64">
            <v>1800</v>
          </cell>
          <cell r="BD64">
            <v>10250</v>
          </cell>
          <cell r="BE64">
            <v>10300</v>
          </cell>
          <cell r="BF64">
            <v>12100</v>
          </cell>
          <cell r="BH64">
            <v>0</v>
          </cell>
          <cell r="BI64">
            <v>0</v>
          </cell>
          <cell r="BJ64">
            <v>0</v>
          </cell>
          <cell r="BK64">
            <v>1800</v>
          </cell>
          <cell r="BL64">
            <v>10300</v>
          </cell>
          <cell r="BM64">
            <v>12100</v>
          </cell>
        </row>
        <row r="65">
          <cell r="A65">
            <v>23138</v>
          </cell>
          <cell r="C65" t="str">
            <v>1,2 &amp; 5</v>
          </cell>
          <cell r="D65">
            <v>23138</v>
          </cell>
          <cell r="F65" t="str">
            <v xml:space="preserve">THE HELP GROUP C&amp;F CTR (FORMELY LA CTR FOR THERAPY &amp; ED) </v>
          </cell>
          <cell r="G65">
            <v>882000</v>
          </cell>
          <cell r="H65">
            <v>882000</v>
          </cell>
          <cell r="I65">
            <v>0</v>
          </cell>
          <cell r="J65">
            <v>0</v>
          </cell>
          <cell r="K65">
            <v>28000</v>
          </cell>
          <cell r="L65">
            <v>48100</v>
          </cell>
          <cell r="M65">
            <v>48100</v>
          </cell>
          <cell r="N65">
            <v>132667</v>
          </cell>
          <cell r="O65">
            <v>132700</v>
          </cell>
          <cell r="P65">
            <v>1090800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158400</v>
          </cell>
          <cell r="Y65">
            <v>158400</v>
          </cell>
          <cell r="Z65">
            <v>158400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W65">
            <v>0</v>
          </cell>
          <cell r="AY65">
            <v>0</v>
          </cell>
          <cell r="BA65">
            <v>0</v>
          </cell>
          <cell r="BC65">
            <v>0</v>
          </cell>
          <cell r="BE65">
            <v>0</v>
          </cell>
          <cell r="BF65">
            <v>0</v>
          </cell>
          <cell r="BH65">
            <v>882000</v>
          </cell>
          <cell r="BI65">
            <v>0</v>
          </cell>
          <cell r="BJ65">
            <v>28000</v>
          </cell>
          <cell r="BK65">
            <v>48100</v>
          </cell>
          <cell r="BL65">
            <v>291100</v>
          </cell>
          <cell r="BM65">
            <v>1249200</v>
          </cell>
        </row>
        <row r="66">
          <cell r="A66">
            <v>23141</v>
          </cell>
          <cell r="C66" t="str">
            <v>7 &amp; 8</v>
          </cell>
          <cell r="D66">
            <v>23141</v>
          </cell>
          <cell r="F66" t="str">
            <v>LOS ANGELES CHILD GUIDANCE CLINIC</v>
          </cell>
          <cell r="G66">
            <v>1148000</v>
          </cell>
          <cell r="H66">
            <v>1148000</v>
          </cell>
          <cell r="I66">
            <v>0</v>
          </cell>
          <cell r="J66">
            <v>0</v>
          </cell>
          <cell r="K66">
            <v>42000</v>
          </cell>
          <cell r="L66">
            <v>61750</v>
          </cell>
          <cell r="M66">
            <v>61800</v>
          </cell>
          <cell r="N66">
            <v>140000</v>
          </cell>
          <cell r="O66">
            <v>140000</v>
          </cell>
          <cell r="P66">
            <v>1391800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209000</v>
          </cell>
          <cell r="Y66">
            <v>209000</v>
          </cell>
          <cell r="Z66">
            <v>209000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W66">
            <v>0</v>
          </cell>
          <cell r="AY66">
            <v>0</v>
          </cell>
          <cell r="BA66">
            <v>0</v>
          </cell>
          <cell r="BC66">
            <v>0</v>
          </cell>
          <cell r="BD66">
            <v>65000</v>
          </cell>
          <cell r="BE66">
            <v>65000</v>
          </cell>
          <cell r="BF66">
            <v>65000</v>
          </cell>
          <cell r="BH66">
            <v>1148000</v>
          </cell>
          <cell r="BI66">
            <v>0</v>
          </cell>
          <cell r="BJ66">
            <v>42000</v>
          </cell>
          <cell r="BK66">
            <v>61800</v>
          </cell>
          <cell r="BL66">
            <v>414000</v>
          </cell>
          <cell r="BM66">
            <v>1665800</v>
          </cell>
        </row>
        <row r="67">
          <cell r="A67">
            <v>23142</v>
          </cell>
          <cell r="C67">
            <v>4</v>
          </cell>
          <cell r="D67">
            <v>23142</v>
          </cell>
          <cell r="F67" t="str">
            <v>LOS ANGELES GAY &amp; LESBIAN COMMUNITY SVCS CTR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W67">
            <v>0</v>
          </cell>
          <cell r="AY67">
            <v>0</v>
          </cell>
          <cell r="BA67">
            <v>0</v>
          </cell>
          <cell r="BC67">
            <v>0</v>
          </cell>
          <cell r="BE67">
            <v>0</v>
          </cell>
          <cell r="BF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A68">
            <v>23143</v>
          </cell>
          <cell r="C68">
            <v>4</v>
          </cell>
          <cell r="D68">
            <v>23143</v>
          </cell>
          <cell r="F68" t="str">
            <v xml:space="preserve">LAMP INC. 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W68">
            <v>0</v>
          </cell>
          <cell r="AY68">
            <v>0</v>
          </cell>
          <cell r="BA68">
            <v>0</v>
          </cell>
          <cell r="BC68">
            <v>0</v>
          </cell>
          <cell r="BE68">
            <v>0</v>
          </cell>
          <cell r="BF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</row>
        <row r="69">
          <cell r="A69">
            <v>23146</v>
          </cell>
          <cell r="C69" t="str">
            <v>7 &amp; 8</v>
          </cell>
          <cell r="D69">
            <v>23146</v>
          </cell>
          <cell r="F69" t="str">
            <v>MENTAL HEALTH AMERICA OF LOS ANGELES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W69">
            <v>0</v>
          </cell>
          <cell r="AY69">
            <v>0</v>
          </cell>
          <cell r="BA69">
            <v>0</v>
          </cell>
          <cell r="BC69">
            <v>0</v>
          </cell>
          <cell r="BE69">
            <v>0</v>
          </cell>
          <cell r="BF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</row>
        <row r="70">
          <cell r="A70">
            <v>23149</v>
          </cell>
          <cell r="C70">
            <v>3</v>
          </cell>
          <cell r="D70">
            <v>23149</v>
          </cell>
          <cell r="F70" t="str">
            <v xml:space="preserve">PENNY LANE CENTERS (NATIONAL FOUNDATION TREATMENT) 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W70">
            <v>0</v>
          </cell>
          <cell r="AY70">
            <v>0</v>
          </cell>
          <cell r="BA70">
            <v>0</v>
          </cell>
          <cell r="BC70">
            <v>0</v>
          </cell>
          <cell r="BE70">
            <v>0</v>
          </cell>
          <cell r="BF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A71">
            <v>23151</v>
          </cell>
          <cell r="C71" t="str">
            <v>1, 2 &amp; 5</v>
          </cell>
          <cell r="D71">
            <v>23151</v>
          </cell>
          <cell r="F71" t="str">
            <v>OCEAN PARK COMMUNITY CENTER (McKinney)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W71">
            <v>0</v>
          </cell>
          <cell r="AY71">
            <v>0</v>
          </cell>
          <cell r="BA71">
            <v>0</v>
          </cell>
          <cell r="BC71">
            <v>0</v>
          </cell>
          <cell r="BE71">
            <v>0</v>
          </cell>
          <cell r="BF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</row>
        <row r="72">
          <cell r="A72">
            <v>23153</v>
          </cell>
          <cell r="C72">
            <v>3</v>
          </cell>
          <cell r="D72">
            <v>23153</v>
          </cell>
          <cell r="F72" t="str">
            <v xml:space="preserve">PACIFIC CLINICS </v>
          </cell>
          <cell r="G72">
            <v>2226000</v>
          </cell>
          <cell r="H72">
            <v>2226000</v>
          </cell>
          <cell r="I72">
            <v>0</v>
          </cell>
          <cell r="J72">
            <v>0</v>
          </cell>
          <cell r="K72">
            <v>140000</v>
          </cell>
          <cell r="L72">
            <v>121550</v>
          </cell>
          <cell r="M72">
            <v>121600</v>
          </cell>
          <cell r="N72">
            <v>252000</v>
          </cell>
          <cell r="O72">
            <v>252000</v>
          </cell>
          <cell r="P72">
            <v>2739600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411400</v>
          </cell>
          <cell r="Y72">
            <v>411400</v>
          </cell>
          <cell r="Z72">
            <v>411400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W72">
            <v>0</v>
          </cell>
          <cell r="AY72">
            <v>0</v>
          </cell>
          <cell r="BA72">
            <v>0</v>
          </cell>
          <cell r="BC72">
            <v>0</v>
          </cell>
          <cell r="BE72">
            <v>0</v>
          </cell>
          <cell r="BF72">
            <v>0</v>
          </cell>
          <cell r="BH72">
            <v>2226000</v>
          </cell>
          <cell r="BI72">
            <v>0</v>
          </cell>
          <cell r="BJ72">
            <v>140000</v>
          </cell>
          <cell r="BK72">
            <v>121600</v>
          </cell>
          <cell r="BL72">
            <v>663400</v>
          </cell>
          <cell r="BM72">
            <v>3151000</v>
          </cell>
        </row>
        <row r="73">
          <cell r="A73">
            <v>23157</v>
          </cell>
          <cell r="C73" t="str">
            <v>7 &amp; 8</v>
          </cell>
          <cell r="D73">
            <v>23157</v>
          </cell>
          <cell r="F73" t="str">
            <v>THE GUIDANCE CENTER (GREATER LONG BEACH CHILD)</v>
          </cell>
          <cell r="G73">
            <v>294000</v>
          </cell>
          <cell r="H73">
            <v>294000</v>
          </cell>
          <cell r="I73">
            <v>0</v>
          </cell>
          <cell r="J73">
            <v>0</v>
          </cell>
          <cell r="K73">
            <v>123200</v>
          </cell>
          <cell r="L73">
            <v>20162</v>
          </cell>
          <cell r="M73">
            <v>20200</v>
          </cell>
          <cell r="N73">
            <v>84888</v>
          </cell>
          <cell r="O73">
            <v>84900</v>
          </cell>
          <cell r="P73">
            <v>522300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68200</v>
          </cell>
          <cell r="Y73">
            <v>68200</v>
          </cell>
          <cell r="Z73">
            <v>68200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W73">
            <v>0</v>
          </cell>
          <cell r="AY73">
            <v>0</v>
          </cell>
          <cell r="BA73">
            <v>0</v>
          </cell>
          <cell r="BC73">
            <v>0</v>
          </cell>
          <cell r="BE73">
            <v>0</v>
          </cell>
          <cell r="BF73">
            <v>0</v>
          </cell>
          <cell r="BH73">
            <v>294000</v>
          </cell>
          <cell r="BI73">
            <v>0</v>
          </cell>
          <cell r="BJ73">
            <v>123200</v>
          </cell>
          <cell r="BK73">
            <v>20200</v>
          </cell>
          <cell r="BL73">
            <v>153100</v>
          </cell>
          <cell r="BM73">
            <v>590500</v>
          </cell>
        </row>
        <row r="74">
          <cell r="A74">
            <v>23162</v>
          </cell>
          <cell r="C74" t="str">
            <v>2 &amp; 5</v>
          </cell>
          <cell r="D74">
            <v>23162</v>
          </cell>
          <cell r="F74" t="str">
            <v>CHILD AND FAMILY GUIDANCE CENTER (SFV)</v>
          </cell>
          <cell r="G74">
            <v>616000</v>
          </cell>
          <cell r="H74">
            <v>616000</v>
          </cell>
          <cell r="I74">
            <v>0</v>
          </cell>
          <cell r="J74">
            <v>0</v>
          </cell>
          <cell r="K74">
            <v>70000</v>
          </cell>
          <cell r="L74">
            <v>35750</v>
          </cell>
          <cell r="M74">
            <v>35800</v>
          </cell>
          <cell r="N74">
            <v>84000</v>
          </cell>
          <cell r="O74">
            <v>84000</v>
          </cell>
          <cell r="P74">
            <v>805800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121000</v>
          </cell>
          <cell r="Y74">
            <v>121000</v>
          </cell>
          <cell r="Z74">
            <v>121000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W74">
            <v>0</v>
          </cell>
          <cell r="AY74">
            <v>0</v>
          </cell>
          <cell r="BA74">
            <v>0</v>
          </cell>
          <cell r="BB74">
            <v>13370</v>
          </cell>
          <cell r="BC74">
            <v>13400</v>
          </cell>
          <cell r="BD74">
            <v>120275</v>
          </cell>
          <cell r="BE74">
            <v>120300</v>
          </cell>
          <cell r="BF74">
            <v>133700</v>
          </cell>
          <cell r="BH74">
            <v>616000</v>
          </cell>
          <cell r="BI74">
            <v>0</v>
          </cell>
          <cell r="BJ74">
            <v>70000</v>
          </cell>
          <cell r="BK74">
            <v>49200</v>
          </cell>
          <cell r="BL74">
            <v>325300</v>
          </cell>
          <cell r="BM74">
            <v>1060500</v>
          </cell>
        </row>
        <row r="75">
          <cell r="A75">
            <v>23163</v>
          </cell>
          <cell r="C75" t="str">
            <v>1, 2 &amp; 5</v>
          </cell>
          <cell r="D75">
            <v>23163</v>
          </cell>
          <cell r="F75" t="str">
            <v xml:space="preserve">SAN FERNANDO VALLEY COMMUNITY MHC, INC. </v>
          </cell>
          <cell r="G75">
            <v>924000</v>
          </cell>
          <cell r="H75">
            <v>924000</v>
          </cell>
          <cell r="I75">
            <v>0</v>
          </cell>
          <cell r="J75">
            <v>0</v>
          </cell>
          <cell r="K75">
            <v>56000</v>
          </cell>
          <cell r="L75">
            <v>50700</v>
          </cell>
          <cell r="M75">
            <v>50700</v>
          </cell>
          <cell r="N75">
            <v>112000</v>
          </cell>
          <cell r="O75">
            <v>112000</v>
          </cell>
          <cell r="P75">
            <v>1142700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171600</v>
          </cell>
          <cell r="Y75">
            <v>171600</v>
          </cell>
          <cell r="Z75">
            <v>171600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W75">
            <v>0</v>
          </cell>
          <cell r="AY75">
            <v>0</v>
          </cell>
          <cell r="BA75">
            <v>0</v>
          </cell>
          <cell r="BC75">
            <v>0</v>
          </cell>
          <cell r="BE75">
            <v>0</v>
          </cell>
          <cell r="BF75">
            <v>0</v>
          </cell>
          <cell r="BH75">
            <v>924000</v>
          </cell>
          <cell r="BI75">
            <v>0</v>
          </cell>
          <cell r="BJ75">
            <v>56000</v>
          </cell>
          <cell r="BK75">
            <v>50700</v>
          </cell>
          <cell r="BL75">
            <v>283600</v>
          </cell>
          <cell r="BM75">
            <v>1314300</v>
          </cell>
        </row>
        <row r="76">
          <cell r="A76">
            <v>23164</v>
          </cell>
          <cell r="C76" t="str">
            <v>7 &amp; 8</v>
          </cell>
          <cell r="D76">
            <v>23164</v>
          </cell>
          <cell r="F76" t="str">
            <v>HEALTH VIEW INC.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W76">
            <v>0</v>
          </cell>
          <cell r="AY76">
            <v>0</v>
          </cell>
          <cell r="BA76">
            <v>0</v>
          </cell>
          <cell r="BC76">
            <v>0</v>
          </cell>
          <cell r="BE76">
            <v>0</v>
          </cell>
          <cell r="BF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</row>
        <row r="77">
          <cell r="A77">
            <v>27637</v>
          </cell>
          <cell r="C77" t="str">
            <v>1 &amp; 3</v>
          </cell>
          <cell r="D77">
            <v>27637</v>
          </cell>
          <cell r="F77" t="str">
            <v>KIDS FIRST FOUNDATION (MID VALLEY YOUTY CTR / HELICON)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W77">
            <v>0</v>
          </cell>
          <cell r="AY77">
            <v>0</v>
          </cell>
          <cell r="BA77">
            <v>0</v>
          </cell>
          <cell r="BC77">
            <v>0</v>
          </cell>
          <cell r="BE77">
            <v>0</v>
          </cell>
          <cell r="BF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A78">
            <v>23165</v>
          </cell>
          <cell r="C78" t="str">
            <v>2 &amp; 5</v>
          </cell>
          <cell r="D78">
            <v>23165</v>
          </cell>
          <cell r="F78" t="str">
            <v>CHILD &amp; FAMILY CENTER (SANTA CLARITA CHILD &amp; FAMILY)</v>
          </cell>
          <cell r="G78">
            <v>294000</v>
          </cell>
          <cell r="H78">
            <v>294000</v>
          </cell>
          <cell r="I78">
            <v>0</v>
          </cell>
          <cell r="J78">
            <v>0</v>
          </cell>
          <cell r="K78">
            <v>28000</v>
          </cell>
          <cell r="L78">
            <v>16900</v>
          </cell>
          <cell r="M78">
            <v>16900</v>
          </cell>
          <cell r="N78">
            <v>42000</v>
          </cell>
          <cell r="O78">
            <v>42000</v>
          </cell>
          <cell r="P78">
            <v>380900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57200</v>
          </cell>
          <cell r="Y78">
            <v>57200</v>
          </cell>
          <cell r="Z78">
            <v>57200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W78">
            <v>0</v>
          </cell>
          <cell r="AY78">
            <v>0</v>
          </cell>
          <cell r="BA78">
            <v>0</v>
          </cell>
          <cell r="BB78">
            <v>3300</v>
          </cell>
          <cell r="BC78">
            <v>3300</v>
          </cell>
          <cell r="BD78">
            <v>29734</v>
          </cell>
          <cell r="BE78">
            <v>29700</v>
          </cell>
          <cell r="BF78">
            <v>33000</v>
          </cell>
          <cell r="BH78">
            <v>294000</v>
          </cell>
          <cell r="BI78">
            <v>0</v>
          </cell>
          <cell r="BJ78">
            <v>28000</v>
          </cell>
          <cell r="BK78">
            <v>20200</v>
          </cell>
          <cell r="BL78">
            <v>128900</v>
          </cell>
          <cell r="BM78">
            <v>471100</v>
          </cell>
        </row>
        <row r="79">
          <cell r="A79">
            <v>23167</v>
          </cell>
          <cell r="C79" t="str">
            <v>1, 2 &amp; 5</v>
          </cell>
          <cell r="D79">
            <v>23167</v>
          </cell>
          <cell r="F79" t="str">
            <v>ST. JOSEPH CENTER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W79">
            <v>0</v>
          </cell>
          <cell r="AY79">
            <v>0</v>
          </cell>
          <cell r="BA79">
            <v>0</v>
          </cell>
          <cell r="BC79">
            <v>0</v>
          </cell>
          <cell r="BE79">
            <v>0</v>
          </cell>
          <cell r="BF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A80">
            <v>23168</v>
          </cell>
          <cell r="C80">
            <v>3</v>
          </cell>
          <cell r="D80">
            <v>23168</v>
          </cell>
          <cell r="F80" t="str">
            <v>SOCIAL MODEL RECOVERY SYSTEMS, INC.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W80">
            <v>0</v>
          </cell>
          <cell r="AY80">
            <v>0</v>
          </cell>
          <cell r="BA80">
            <v>0</v>
          </cell>
          <cell r="BC80">
            <v>0</v>
          </cell>
          <cell r="BE80">
            <v>0</v>
          </cell>
          <cell r="BF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A81">
            <v>23169</v>
          </cell>
          <cell r="C81" t="str">
            <v xml:space="preserve">7 &amp; 8 </v>
          </cell>
          <cell r="D81">
            <v>23169</v>
          </cell>
          <cell r="F81" t="str">
            <v>SOUTH BAY CHILDREN'S HEALTH CENTER ASSOCIATION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W81">
            <v>0</v>
          </cell>
          <cell r="AY81">
            <v>0</v>
          </cell>
          <cell r="BA81">
            <v>0</v>
          </cell>
          <cell r="BC81">
            <v>0</v>
          </cell>
          <cell r="BE81">
            <v>0</v>
          </cell>
          <cell r="BF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</row>
        <row r="82">
          <cell r="A82">
            <v>23170</v>
          </cell>
          <cell r="C82">
            <v>4</v>
          </cell>
          <cell r="D82">
            <v>23170</v>
          </cell>
          <cell r="F82" t="str">
            <v xml:space="preserve">SPECIAL SERVICE FOR GROUPS </v>
          </cell>
          <cell r="G82">
            <v>1512000</v>
          </cell>
          <cell r="H82">
            <v>1512000</v>
          </cell>
          <cell r="I82">
            <v>0</v>
          </cell>
          <cell r="J82">
            <v>0</v>
          </cell>
          <cell r="K82">
            <v>42000</v>
          </cell>
          <cell r="L82">
            <v>79950</v>
          </cell>
          <cell r="M82">
            <v>80000</v>
          </cell>
          <cell r="N82">
            <v>168000</v>
          </cell>
          <cell r="O82">
            <v>168000</v>
          </cell>
          <cell r="P82">
            <v>1802000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270600</v>
          </cell>
          <cell r="Y82">
            <v>270600</v>
          </cell>
          <cell r="Z82">
            <v>270600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W82">
            <v>0</v>
          </cell>
          <cell r="AY82">
            <v>0</v>
          </cell>
          <cell r="BA82">
            <v>0</v>
          </cell>
          <cell r="BC82">
            <v>0</v>
          </cell>
          <cell r="BE82">
            <v>0</v>
          </cell>
          <cell r="BF82">
            <v>0</v>
          </cell>
          <cell r="BH82">
            <v>1512000</v>
          </cell>
          <cell r="BI82">
            <v>0</v>
          </cell>
          <cell r="BJ82">
            <v>42000</v>
          </cell>
          <cell r="BK82">
            <v>80000</v>
          </cell>
          <cell r="BL82">
            <v>438600</v>
          </cell>
          <cell r="BM82">
            <v>2072600</v>
          </cell>
        </row>
        <row r="83">
          <cell r="A83">
            <v>23171</v>
          </cell>
          <cell r="C83" t="str">
            <v>1, 2 &amp; 5</v>
          </cell>
          <cell r="D83">
            <v>23171</v>
          </cell>
          <cell r="F83" t="str">
            <v>ST. JOHN'S HOSPITAL AND HEALTH CTR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W83">
            <v>0</v>
          </cell>
          <cell r="AY83">
            <v>0</v>
          </cell>
          <cell r="BA83">
            <v>0</v>
          </cell>
          <cell r="BC83">
            <v>0</v>
          </cell>
          <cell r="BD83">
            <v>133531</v>
          </cell>
          <cell r="BE83">
            <v>133500</v>
          </cell>
          <cell r="BF83">
            <v>133500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133500</v>
          </cell>
          <cell r="BM83">
            <v>133500</v>
          </cell>
        </row>
        <row r="84">
          <cell r="A84">
            <v>23172</v>
          </cell>
          <cell r="C84" t="str">
            <v xml:space="preserve">7 &amp; 8 </v>
          </cell>
          <cell r="D84">
            <v>23172</v>
          </cell>
          <cell r="F84" t="str">
            <v>TELECARE CORP. (LA PAZ &amp; LA CASA MENTAL HEALTH CTR)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W84">
            <v>0</v>
          </cell>
          <cell r="AY84">
            <v>0</v>
          </cell>
          <cell r="BA84">
            <v>0</v>
          </cell>
          <cell r="BC84">
            <v>0</v>
          </cell>
          <cell r="BE84">
            <v>0</v>
          </cell>
          <cell r="BF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</row>
        <row r="85">
          <cell r="A85">
            <v>23173</v>
          </cell>
          <cell r="C85">
            <v>4</v>
          </cell>
          <cell r="D85">
            <v>23173</v>
          </cell>
          <cell r="F85" t="str">
            <v>AMANECER COMMUNITY COUNSELING SRVS., INC. (FORMELY COMMUNITY COUNSELING SERVICES)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W85">
            <v>0</v>
          </cell>
          <cell r="AY85">
            <v>0</v>
          </cell>
          <cell r="BA85">
            <v>0</v>
          </cell>
          <cell r="BC85">
            <v>0</v>
          </cell>
          <cell r="BE85">
            <v>0</v>
          </cell>
          <cell r="BF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</row>
        <row r="86">
          <cell r="A86">
            <v>23174</v>
          </cell>
          <cell r="C86">
            <v>4</v>
          </cell>
          <cell r="D86">
            <v>23174</v>
          </cell>
          <cell r="F86" t="str">
            <v>HEALTH RESEARCH ASSOCIATION (dba USC ALTERNATIVE )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W86">
            <v>0</v>
          </cell>
          <cell r="AY86">
            <v>0</v>
          </cell>
          <cell r="BA86">
            <v>0</v>
          </cell>
          <cell r="BC86">
            <v>0</v>
          </cell>
          <cell r="BE86">
            <v>0</v>
          </cell>
          <cell r="BF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A87">
            <v>23175</v>
          </cell>
          <cell r="C87" t="str">
            <v>7 &amp; 8</v>
          </cell>
          <cell r="D87">
            <v>23175</v>
          </cell>
          <cell r="F87" t="str">
            <v>TRANSITIONAL LIVING CENTERS FOR LA COUNTY, INC.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W87">
            <v>0</v>
          </cell>
          <cell r="AY87">
            <v>0</v>
          </cell>
          <cell r="BA87">
            <v>0</v>
          </cell>
          <cell r="BC87">
            <v>0</v>
          </cell>
          <cell r="BE87">
            <v>0</v>
          </cell>
          <cell r="BF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</row>
        <row r="88">
          <cell r="A88">
            <v>23176</v>
          </cell>
          <cell r="C88">
            <v>4</v>
          </cell>
          <cell r="D88">
            <v>23176</v>
          </cell>
          <cell r="F88" t="str">
            <v>TRAVELERS AID SOCIETY OF LOS ANGELES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W88">
            <v>0</v>
          </cell>
          <cell r="AY88">
            <v>0</v>
          </cell>
          <cell r="BA88">
            <v>0</v>
          </cell>
          <cell r="BC88">
            <v>0</v>
          </cell>
          <cell r="BE88">
            <v>0</v>
          </cell>
          <cell r="BF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</row>
        <row r="89">
          <cell r="A89">
            <v>23178</v>
          </cell>
          <cell r="C89" t="str">
            <v>1, 2 &amp; 5</v>
          </cell>
          <cell r="D89">
            <v>23178</v>
          </cell>
          <cell r="F89" t="str">
            <v xml:space="preserve">VERDUGO MENTAL HEALTH CENTER 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W89">
            <v>0</v>
          </cell>
          <cell r="AY89">
            <v>0</v>
          </cell>
          <cell r="BA89">
            <v>0</v>
          </cell>
          <cell r="BC89">
            <v>0</v>
          </cell>
          <cell r="BE89">
            <v>0</v>
          </cell>
          <cell r="BF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A90">
            <v>23179</v>
          </cell>
          <cell r="C90">
            <v>6</v>
          </cell>
          <cell r="D90">
            <v>23179</v>
          </cell>
          <cell r="F90" t="str">
            <v xml:space="preserve">WATTS LABOR COMMMUNITY ACTION COMMMITTEE (WLCAC) 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W90">
            <v>0</v>
          </cell>
          <cell r="AY90">
            <v>0</v>
          </cell>
          <cell r="BA90">
            <v>0</v>
          </cell>
          <cell r="BC90">
            <v>0</v>
          </cell>
          <cell r="BE90">
            <v>0</v>
          </cell>
          <cell r="BF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A91">
            <v>23180</v>
          </cell>
          <cell r="C91" t="str">
            <v>1, 2 &amp; 5</v>
          </cell>
          <cell r="D91">
            <v>23180</v>
          </cell>
          <cell r="F91" t="str">
            <v>WESTSIDE CENTER FOR INDEPENDENT LIVING, INC.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W91">
            <v>0</v>
          </cell>
          <cell r="AY91">
            <v>0</v>
          </cell>
          <cell r="BA91">
            <v>0</v>
          </cell>
          <cell r="BC91">
            <v>0</v>
          </cell>
          <cell r="BE91">
            <v>0</v>
          </cell>
          <cell r="BF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</row>
        <row r="92">
          <cell r="A92">
            <v>23182</v>
          </cell>
          <cell r="C92" t="str">
            <v>1,2 &amp; 5</v>
          </cell>
          <cell r="D92">
            <v>23182</v>
          </cell>
          <cell r="F92" t="str">
            <v>STEP-UP ON SECOND STREET, INC.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W92">
            <v>0</v>
          </cell>
          <cell r="AY92">
            <v>0</v>
          </cell>
          <cell r="BA92">
            <v>0</v>
          </cell>
          <cell r="BC92">
            <v>0</v>
          </cell>
          <cell r="BE92">
            <v>0</v>
          </cell>
          <cell r="BF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A93">
            <v>23186</v>
          </cell>
          <cell r="C93">
            <v>4</v>
          </cell>
          <cell r="D93">
            <v>23186</v>
          </cell>
          <cell r="F93" t="str">
            <v>INSTITUTE FOR THE REDESIGN OF LEARNING (ALMANSOR)</v>
          </cell>
          <cell r="G93">
            <v>616000</v>
          </cell>
          <cell r="H93">
            <v>616000</v>
          </cell>
          <cell r="I93">
            <v>0</v>
          </cell>
          <cell r="J93">
            <v>0</v>
          </cell>
          <cell r="K93">
            <v>28000</v>
          </cell>
          <cell r="L93">
            <v>33800</v>
          </cell>
          <cell r="M93">
            <v>33800</v>
          </cell>
          <cell r="N93">
            <v>84000</v>
          </cell>
          <cell r="O93">
            <v>84000</v>
          </cell>
          <cell r="P93">
            <v>761800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114400</v>
          </cell>
          <cell r="Y93">
            <v>114400</v>
          </cell>
          <cell r="Z93">
            <v>114400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W93">
            <v>0</v>
          </cell>
          <cell r="AY93">
            <v>0</v>
          </cell>
          <cell r="BA93">
            <v>0</v>
          </cell>
          <cell r="BC93">
            <v>0</v>
          </cell>
          <cell r="BD93">
            <v>46725</v>
          </cell>
          <cell r="BE93">
            <v>46700</v>
          </cell>
          <cell r="BF93">
            <v>46700</v>
          </cell>
          <cell r="BH93">
            <v>616000</v>
          </cell>
          <cell r="BI93">
            <v>0</v>
          </cell>
          <cell r="BJ93">
            <v>28000</v>
          </cell>
          <cell r="BK93">
            <v>33800</v>
          </cell>
          <cell r="BL93">
            <v>245100</v>
          </cell>
          <cell r="BM93">
            <v>922900</v>
          </cell>
        </row>
        <row r="94">
          <cell r="A94">
            <v>23187</v>
          </cell>
          <cell r="C94" t="str">
            <v>1, 2 &amp; 5</v>
          </cell>
          <cell r="D94">
            <v>23187</v>
          </cell>
          <cell r="F94" t="str">
            <v>STIRLING ACADEMY, INC.(STIRLING BEHAVIORAL HEALTH INST.)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W94">
            <v>0</v>
          </cell>
          <cell r="AY94">
            <v>0</v>
          </cell>
          <cell r="BA94">
            <v>0</v>
          </cell>
          <cell r="BC94">
            <v>0</v>
          </cell>
          <cell r="BE94">
            <v>0</v>
          </cell>
          <cell r="BF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</row>
        <row r="95">
          <cell r="A95">
            <v>23188</v>
          </cell>
          <cell r="C95" t="str">
            <v>1, 2 &amp; 5</v>
          </cell>
          <cell r="D95">
            <v>23188</v>
          </cell>
          <cell r="F95" t="str">
            <v>VISTA DEL MAR CHILD &amp; FAMILY SVCS (JEWISH ORPHANS)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W95">
            <v>0</v>
          </cell>
          <cell r="AX95">
            <v>7500</v>
          </cell>
          <cell r="AY95">
            <v>7500</v>
          </cell>
          <cell r="BA95">
            <v>0</v>
          </cell>
          <cell r="BC95">
            <v>0</v>
          </cell>
          <cell r="BD95">
            <v>26813</v>
          </cell>
          <cell r="BE95">
            <v>26800</v>
          </cell>
          <cell r="BF95">
            <v>34300</v>
          </cell>
          <cell r="BH95">
            <v>0</v>
          </cell>
          <cell r="BI95">
            <v>7500</v>
          </cell>
          <cell r="BJ95">
            <v>0</v>
          </cell>
          <cell r="BK95">
            <v>0</v>
          </cell>
          <cell r="BL95">
            <v>26800</v>
          </cell>
          <cell r="BM95">
            <v>34300</v>
          </cell>
        </row>
        <row r="96">
          <cell r="A96">
            <v>23190</v>
          </cell>
          <cell r="C96">
            <v>4</v>
          </cell>
          <cell r="D96">
            <v>23190</v>
          </cell>
          <cell r="F96" t="str">
            <v>THE LOS ANGELES FREE CLINIC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W96">
            <v>0</v>
          </cell>
          <cell r="AY96">
            <v>0</v>
          </cell>
          <cell r="BA96">
            <v>0</v>
          </cell>
          <cell r="BC96">
            <v>0</v>
          </cell>
          <cell r="BE96">
            <v>0</v>
          </cell>
          <cell r="BF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</row>
        <row r="97">
          <cell r="A97">
            <v>27210</v>
          </cell>
          <cell r="C97">
            <v>3</v>
          </cell>
          <cell r="D97">
            <v>27210</v>
          </cell>
          <cell r="F97" t="str">
            <v>PROTOTYPES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W97">
            <v>0</v>
          </cell>
          <cell r="AY97">
            <v>0</v>
          </cell>
          <cell r="BA97">
            <v>0</v>
          </cell>
          <cell r="BC97">
            <v>0</v>
          </cell>
          <cell r="BE97">
            <v>0</v>
          </cell>
          <cell r="BF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A98">
            <v>27231</v>
          </cell>
          <cell r="C98">
            <v>3</v>
          </cell>
          <cell r="D98">
            <v>27231</v>
          </cell>
          <cell r="F98" t="str">
            <v>GAY &amp; LESBIAN ADOLESCENT SOC. SVCS, INC.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W98">
            <v>0</v>
          </cell>
          <cell r="AY98">
            <v>0</v>
          </cell>
          <cell r="BA98">
            <v>0</v>
          </cell>
          <cell r="BC98">
            <v>0</v>
          </cell>
          <cell r="BE98">
            <v>0</v>
          </cell>
          <cell r="BF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A99">
            <v>27233</v>
          </cell>
          <cell r="C99">
            <v>3</v>
          </cell>
          <cell r="D99">
            <v>27233</v>
          </cell>
          <cell r="F99" t="str">
            <v>BIENVENIDOS CHILDREN'S CTR, INC.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W99">
            <v>0</v>
          </cell>
          <cell r="AY99">
            <v>0</v>
          </cell>
          <cell r="BA99">
            <v>0</v>
          </cell>
          <cell r="BC99">
            <v>0</v>
          </cell>
          <cell r="BE99">
            <v>0</v>
          </cell>
          <cell r="BF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A100">
            <v>27234</v>
          </cell>
          <cell r="C100">
            <v>3</v>
          </cell>
          <cell r="D100">
            <v>27234</v>
          </cell>
          <cell r="F100" t="str">
            <v>ETTIE LEE HOMES, INC.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W100">
            <v>0</v>
          </cell>
          <cell r="AY100">
            <v>0</v>
          </cell>
          <cell r="BA100">
            <v>0</v>
          </cell>
          <cell r="BC100">
            <v>0</v>
          </cell>
          <cell r="BE100">
            <v>0</v>
          </cell>
          <cell r="BF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A101">
            <v>27235</v>
          </cell>
          <cell r="C101" t="str">
            <v>7 &amp; 8</v>
          </cell>
          <cell r="D101">
            <v>27235</v>
          </cell>
          <cell r="F101" t="str">
            <v>ONE IN LONG BEACH, INC.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W101">
            <v>0</v>
          </cell>
          <cell r="AY101">
            <v>0</v>
          </cell>
          <cell r="BA101">
            <v>0</v>
          </cell>
          <cell r="BC101">
            <v>0</v>
          </cell>
          <cell r="BE101">
            <v>0</v>
          </cell>
          <cell r="BF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A102">
            <v>27236</v>
          </cell>
          <cell r="C102">
            <v>3</v>
          </cell>
          <cell r="D102">
            <v>27236</v>
          </cell>
          <cell r="F102" t="str">
            <v>ROSEMARY CHILDREN'S SERVICES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W102">
            <v>0</v>
          </cell>
          <cell r="AY102">
            <v>0</v>
          </cell>
          <cell r="BA102">
            <v>0</v>
          </cell>
          <cell r="BC102">
            <v>0</v>
          </cell>
          <cell r="BE102">
            <v>0</v>
          </cell>
          <cell r="BF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A103">
            <v>27248</v>
          </cell>
          <cell r="C103">
            <v>4</v>
          </cell>
          <cell r="D103">
            <v>27248</v>
          </cell>
          <cell r="F103" t="str">
            <v>UNITED AMERICAN INDIAN INVOLVEMENT, INC.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W103">
            <v>0</v>
          </cell>
          <cell r="AY103">
            <v>0</v>
          </cell>
          <cell r="BA103">
            <v>0</v>
          </cell>
          <cell r="BC103">
            <v>0</v>
          </cell>
          <cell r="BE103">
            <v>0</v>
          </cell>
          <cell r="BF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A104">
            <v>27476</v>
          </cell>
          <cell r="C104">
            <v>3</v>
          </cell>
          <cell r="D104">
            <v>27476</v>
          </cell>
          <cell r="F104" t="str">
            <v xml:space="preserve">WHITE MEMORIAL 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W104">
            <v>0</v>
          </cell>
          <cell r="AY104">
            <v>0</v>
          </cell>
          <cell r="BA104">
            <v>0</v>
          </cell>
          <cell r="BC104">
            <v>0</v>
          </cell>
          <cell r="BE104">
            <v>0</v>
          </cell>
          <cell r="BF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A105">
            <v>27478</v>
          </cell>
          <cell r="C105">
            <v>3</v>
          </cell>
          <cell r="D105">
            <v>27478</v>
          </cell>
          <cell r="F105" t="str">
            <v>HERITAGE CLINIC &amp; THE COMMUNITY ASS. PRO. FOR SENIORS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W105">
            <v>0</v>
          </cell>
          <cell r="AY105">
            <v>0</v>
          </cell>
          <cell r="BA105">
            <v>0</v>
          </cell>
          <cell r="BC105">
            <v>0</v>
          </cell>
          <cell r="BE105">
            <v>0</v>
          </cell>
          <cell r="BF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A106">
            <v>27490</v>
          </cell>
          <cell r="C106">
            <v>3</v>
          </cell>
          <cell r="D106">
            <v>27490</v>
          </cell>
          <cell r="F106" t="str">
            <v>UCLA TIES FOR ADOPTION (THE REGENTS)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W106">
            <v>0</v>
          </cell>
          <cell r="AY106">
            <v>0</v>
          </cell>
          <cell r="BA106">
            <v>0</v>
          </cell>
          <cell r="BC106">
            <v>0</v>
          </cell>
          <cell r="BE106">
            <v>0</v>
          </cell>
          <cell r="BF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  <row r="107">
          <cell r="A107">
            <v>27495</v>
          </cell>
          <cell r="C107">
            <v>3</v>
          </cell>
          <cell r="D107">
            <v>27495</v>
          </cell>
          <cell r="F107" t="str">
            <v>MCKINLEY CHILDREN'S CENTER, INC.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W107">
            <v>0</v>
          </cell>
          <cell r="AY107">
            <v>0</v>
          </cell>
          <cell r="BA107">
            <v>0</v>
          </cell>
          <cell r="BC107">
            <v>0</v>
          </cell>
          <cell r="BE107">
            <v>0</v>
          </cell>
          <cell r="BF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</row>
        <row r="108">
          <cell r="A108">
            <v>27507</v>
          </cell>
          <cell r="C108">
            <v>3</v>
          </cell>
          <cell r="D108">
            <v>27507</v>
          </cell>
          <cell r="F108" t="str">
            <v>MARYVALE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W108">
            <v>0</v>
          </cell>
          <cell r="AY108">
            <v>0</v>
          </cell>
          <cell r="BA108">
            <v>0</v>
          </cell>
          <cell r="BC108">
            <v>0</v>
          </cell>
          <cell r="BE108">
            <v>0</v>
          </cell>
          <cell r="BF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</row>
        <row r="109">
          <cell r="A109">
            <v>27508</v>
          </cell>
          <cell r="C109" t="str">
            <v>1, 2 &amp; 5</v>
          </cell>
          <cell r="D109">
            <v>27508</v>
          </cell>
          <cell r="F109" t="str">
            <v>COUNSELLING4KIDS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W109">
            <v>0</v>
          </cell>
          <cell r="AY109">
            <v>0</v>
          </cell>
          <cell r="BA109">
            <v>0</v>
          </cell>
          <cell r="BC109">
            <v>0</v>
          </cell>
          <cell r="BE109">
            <v>0</v>
          </cell>
          <cell r="BF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</row>
        <row r="110">
          <cell r="A110">
            <v>27518</v>
          </cell>
          <cell r="C110" t="str">
            <v>1, 2 &amp; 5</v>
          </cell>
          <cell r="D110">
            <v>27518</v>
          </cell>
          <cell r="F110" t="str">
            <v>PACIFIC LODGE YOUTH SERVICE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W110">
            <v>0</v>
          </cell>
          <cell r="AY110">
            <v>0</v>
          </cell>
          <cell r="BA110">
            <v>0</v>
          </cell>
          <cell r="BC110">
            <v>0</v>
          </cell>
          <cell r="BE110">
            <v>0</v>
          </cell>
          <cell r="BF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</row>
        <row r="111">
          <cell r="A111">
            <v>27519</v>
          </cell>
          <cell r="C111">
            <v>4</v>
          </cell>
          <cell r="D111">
            <v>27519</v>
          </cell>
          <cell r="F111" t="str">
            <v>PARA LOS NINOS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W111">
            <v>0</v>
          </cell>
          <cell r="AY111">
            <v>0</v>
          </cell>
          <cell r="BA111">
            <v>0</v>
          </cell>
          <cell r="BC111">
            <v>0</v>
          </cell>
          <cell r="BE111">
            <v>0</v>
          </cell>
          <cell r="BF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</row>
        <row r="112">
          <cell r="A112">
            <v>27520</v>
          </cell>
          <cell r="C112">
            <v>6</v>
          </cell>
          <cell r="D112">
            <v>27520</v>
          </cell>
          <cell r="F112" t="str">
            <v>PERSONAL INVOLVEMENT CENTER, INC.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W112">
            <v>0</v>
          </cell>
          <cell r="AY112">
            <v>0</v>
          </cell>
          <cell r="BA112">
            <v>0</v>
          </cell>
          <cell r="BC112">
            <v>0</v>
          </cell>
          <cell r="BE112">
            <v>0</v>
          </cell>
          <cell r="BF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</row>
        <row r="113">
          <cell r="A113">
            <v>27522</v>
          </cell>
          <cell r="C113">
            <v>3</v>
          </cell>
          <cell r="D113">
            <v>27522</v>
          </cell>
          <cell r="F113" t="str">
            <v>SERENITY INFANT CARE HOMES, INC.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W113">
            <v>0</v>
          </cell>
          <cell r="AY113">
            <v>0</v>
          </cell>
          <cell r="BA113">
            <v>0</v>
          </cell>
          <cell r="BC113">
            <v>0</v>
          </cell>
          <cell r="BE113">
            <v>0</v>
          </cell>
          <cell r="BF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</row>
        <row r="114">
          <cell r="A114">
            <v>27523</v>
          </cell>
          <cell r="C114">
            <v>3</v>
          </cell>
          <cell r="D114">
            <v>27523</v>
          </cell>
          <cell r="F114" t="str">
            <v>ST. ANNE'S MATERNITY HOME</v>
          </cell>
          <cell r="G114">
            <v>504000</v>
          </cell>
          <cell r="H114">
            <v>504000</v>
          </cell>
          <cell r="I114">
            <v>0</v>
          </cell>
          <cell r="J114">
            <v>0</v>
          </cell>
          <cell r="K114">
            <v>0</v>
          </cell>
          <cell r="L114">
            <v>26000</v>
          </cell>
          <cell r="M114">
            <v>26000</v>
          </cell>
          <cell r="N114">
            <v>56000</v>
          </cell>
          <cell r="O114">
            <v>56000</v>
          </cell>
          <cell r="P114">
            <v>586000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88000</v>
          </cell>
          <cell r="Y114">
            <v>88000</v>
          </cell>
          <cell r="Z114">
            <v>88000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W114">
            <v>0</v>
          </cell>
          <cell r="AY114">
            <v>0</v>
          </cell>
          <cell r="BA114">
            <v>0</v>
          </cell>
          <cell r="BC114">
            <v>0</v>
          </cell>
          <cell r="BE114">
            <v>0</v>
          </cell>
          <cell r="BF114">
            <v>0</v>
          </cell>
          <cell r="BH114">
            <v>504000</v>
          </cell>
          <cell r="BI114">
            <v>0</v>
          </cell>
          <cell r="BJ114">
            <v>0</v>
          </cell>
          <cell r="BK114">
            <v>26000</v>
          </cell>
          <cell r="BL114">
            <v>144000</v>
          </cell>
          <cell r="BM114">
            <v>674000</v>
          </cell>
        </row>
        <row r="115">
          <cell r="A115">
            <v>27524</v>
          </cell>
          <cell r="C115">
            <v>3</v>
          </cell>
          <cell r="D115">
            <v>27524</v>
          </cell>
          <cell r="F115" t="str">
            <v>TOBINWORLD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W115">
            <v>0</v>
          </cell>
          <cell r="AY115">
            <v>0</v>
          </cell>
          <cell r="BA115">
            <v>0</v>
          </cell>
          <cell r="BC115">
            <v>0</v>
          </cell>
          <cell r="BE115">
            <v>0</v>
          </cell>
          <cell r="BF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</row>
        <row r="116">
          <cell r="A116">
            <v>27525</v>
          </cell>
          <cell r="C116">
            <v>3</v>
          </cell>
          <cell r="D116">
            <v>27525</v>
          </cell>
          <cell r="F116" t="str">
            <v>TRINITY YOUTH SERVICES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W116">
            <v>0</v>
          </cell>
          <cell r="AY116">
            <v>0</v>
          </cell>
          <cell r="BA116">
            <v>0</v>
          </cell>
          <cell r="BC116">
            <v>0</v>
          </cell>
          <cell r="BE116">
            <v>0</v>
          </cell>
          <cell r="BF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</row>
        <row r="117">
          <cell r="A117">
            <v>27529</v>
          </cell>
          <cell r="C117">
            <v>4</v>
          </cell>
          <cell r="D117">
            <v>27529</v>
          </cell>
          <cell r="F117" t="str">
            <v>INSTITUTE FOR MULTICULTURAL COUN. &amp; EDU. SVCS, INC. (IMCES)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W117">
            <v>0</v>
          </cell>
          <cell r="AY117">
            <v>0</v>
          </cell>
          <cell r="BA117">
            <v>0</v>
          </cell>
          <cell r="BC117">
            <v>0</v>
          </cell>
          <cell r="BE117">
            <v>0</v>
          </cell>
          <cell r="BF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</row>
        <row r="118">
          <cell r="A118">
            <v>27537</v>
          </cell>
          <cell r="C118" t="str">
            <v>7 &amp; 8</v>
          </cell>
          <cell r="D118">
            <v>27537</v>
          </cell>
          <cell r="F118" t="str">
            <v>HELPLINE YOUTH COUNSELING, INC.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W118">
            <v>0</v>
          </cell>
          <cell r="AY118">
            <v>0</v>
          </cell>
          <cell r="BA118">
            <v>0</v>
          </cell>
          <cell r="BC118">
            <v>0</v>
          </cell>
          <cell r="BE118">
            <v>0</v>
          </cell>
          <cell r="BF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</row>
        <row r="119">
          <cell r="A119">
            <v>27542</v>
          </cell>
          <cell r="C119">
            <v>3</v>
          </cell>
          <cell r="D119">
            <v>27542</v>
          </cell>
          <cell r="F119" t="str">
            <v>PASADENA UNIFIED SCHOOL DISTRICT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W119">
            <v>0</v>
          </cell>
          <cell r="AY119">
            <v>0</v>
          </cell>
          <cell r="BA119">
            <v>0</v>
          </cell>
          <cell r="BC119">
            <v>0</v>
          </cell>
          <cell r="BE119">
            <v>0</v>
          </cell>
          <cell r="BF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</row>
        <row r="120">
          <cell r="A120">
            <v>27543</v>
          </cell>
          <cell r="C120">
            <v>3</v>
          </cell>
          <cell r="D120">
            <v>27543</v>
          </cell>
          <cell r="F120" t="str">
            <v>LEROY HAYNES CTR FOR CHILDREN &amp; FAMILY SVCS, INC.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W120">
            <v>0</v>
          </cell>
          <cell r="AY120">
            <v>0</v>
          </cell>
          <cell r="BA120">
            <v>0</v>
          </cell>
          <cell r="BC120">
            <v>0</v>
          </cell>
          <cell r="BE120">
            <v>0</v>
          </cell>
          <cell r="BF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</row>
        <row r="121">
          <cell r="A121">
            <v>27544</v>
          </cell>
          <cell r="C121" t="str">
            <v>1, 2 &amp; 5</v>
          </cell>
          <cell r="D121">
            <v>27544</v>
          </cell>
          <cell r="F121" t="str">
            <v>THE VILLAGE FAMILY SERVICES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W121">
            <v>0</v>
          </cell>
          <cell r="AY121">
            <v>0</v>
          </cell>
          <cell r="BA121">
            <v>0</v>
          </cell>
          <cell r="BC121">
            <v>0</v>
          </cell>
          <cell r="BE121">
            <v>0</v>
          </cell>
          <cell r="BF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</row>
        <row r="122">
          <cell r="A122">
            <v>27545</v>
          </cell>
          <cell r="C122">
            <v>3</v>
          </cell>
          <cell r="D122">
            <v>27545</v>
          </cell>
          <cell r="F122" t="str">
            <v>DAVID &amp; MARGARET HOME, INC.</v>
          </cell>
          <cell r="G122">
            <v>378000</v>
          </cell>
          <cell r="H122">
            <v>378000</v>
          </cell>
          <cell r="I122">
            <v>0</v>
          </cell>
          <cell r="J122">
            <v>0</v>
          </cell>
          <cell r="K122">
            <v>0</v>
          </cell>
          <cell r="L122">
            <v>19500</v>
          </cell>
          <cell r="M122">
            <v>19500</v>
          </cell>
          <cell r="N122">
            <v>42000</v>
          </cell>
          <cell r="O122">
            <v>42000</v>
          </cell>
          <cell r="P122">
            <v>439500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66000</v>
          </cell>
          <cell r="Y122">
            <v>66000</v>
          </cell>
          <cell r="Z122">
            <v>66000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W122">
            <v>0</v>
          </cell>
          <cell r="AY122">
            <v>0</v>
          </cell>
          <cell r="BA122">
            <v>0</v>
          </cell>
          <cell r="BC122">
            <v>0</v>
          </cell>
          <cell r="BE122">
            <v>0</v>
          </cell>
          <cell r="BF122">
            <v>0</v>
          </cell>
          <cell r="BH122">
            <v>378000</v>
          </cell>
          <cell r="BI122">
            <v>0</v>
          </cell>
          <cell r="BJ122">
            <v>0</v>
          </cell>
          <cell r="BK122">
            <v>19500</v>
          </cell>
          <cell r="BL122">
            <v>108000</v>
          </cell>
          <cell r="BM122">
            <v>505500</v>
          </cell>
        </row>
        <row r="123">
          <cell r="A123">
            <v>27548</v>
          </cell>
          <cell r="C123">
            <v>4</v>
          </cell>
          <cell r="D123">
            <v>27548</v>
          </cell>
          <cell r="F123" t="str">
            <v>PEDIATRIC &amp; FAMILY MEDICAL CENTER (dba EISNER)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W123">
            <v>0</v>
          </cell>
          <cell r="AY123">
            <v>0</v>
          </cell>
          <cell r="BA123">
            <v>0</v>
          </cell>
          <cell r="BC123">
            <v>0</v>
          </cell>
          <cell r="BE123">
            <v>0</v>
          </cell>
          <cell r="BF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</row>
        <row r="124">
          <cell r="A124">
            <v>27549</v>
          </cell>
          <cell r="C124">
            <v>4</v>
          </cell>
          <cell r="D124">
            <v>27549</v>
          </cell>
          <cell r="F124" t="str">
            <v>EL CENTRO DEL PUEBLO, INC.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W124">
            <v>0</v>
          </cell>
          <cell r="AY124">
            <v>0</v>
          </cell>
          <cell r="BA124">
            <v>0</v>
          </cell>
          <cell r="BC124">
            <v>0</v>
          </cell>
          <cell r="BE124">
            <v>0</v>
          </cell>
          <cell r="BF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</row>
        <row r="125">
          <cell r="A125">
            <v>27550</v>
          </cell>
          <cell r="C125">
            <v>4</v>
          </cell>
          <cell r="D125">
            <v>27550</v>
          </cell>
          <cell r="F125" t="str">
            <v>CATHOLIC HEALTHCARE WEST (dba CALIFORNIA HOSPITAL)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W125">
            <v>0</v>
          </cell>
          <cell r="AY125">
            <v>0</v>
          </cell>
          <cell r="BA125">
            <v>0</v>
          </cell>
          <cell r="BC125">
            <v>0</v>
          </cell>
          <cell r="BE125">
            <v>0</v>
          </cell>
          <cell r="BF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</row>
        <row r="126">
          <cell r="A126">
            <v>27597</v>
          </cell>
          <cell r="C126" t="str">
            <v>1, 2 &amp; 5</v>
          </cell>
          <cell r="D126">
            <v>27597</v>
          </cell>
          <cell r="F126" t="str">
            <v>EMOTIONAL HEALTH ASSOCIATION (dba SHARE!)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W126">
            <v>0</v>
          </cell>
          <cell r="AY126">
            <v>0</v>
          </cell>
          <cell r="BA126">
            <v>0</v>
          </cell>
          <cell r="BC126">
            <v>0</v>
          </cell>
          <cell r="BE126">
            <v>0</v>
          </cell>
          <cell r="BF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</row>
        <row r="127">
          <cell r="A127">
            <v>27600</v>
          </cell>
          <cell r="C127">
            <v>4</v>
          </cell>
          <cell r="D127">
            <v>27600</v>
          </cell>
          <cell r="F127" t="str">
            <v>VIP COMMUNITY MENTAL HEALTH CENTER, INC. (VIP CMHC)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W127">
            <v>0</v>
          </cell>
          <cell r="AY127">
            <v>0</v>
          </cell>
          <cell r="BA127">
            <v>0</v>
          </cell>
          <cell r="BC127">
            <v>0</v>
          </cell>
          <cell r="BE127">
            <v>0</v>
          </cell>
          <cell r="BF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</row>
        <row r="128">
          <cell r="A128">
            <v>27601</v>
          </cell>
          <cell r="C128">
            <v>3</v>
          </cell>
          <cell r="D128">
            <v>27601</v>
          </cell>
          <cell r="F128" t="str">
            <v>THE CHILDREN'S CENTER OF ANTELOPE VALLEY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W128">
            <v>0</v>
          </cell>
          <cell r="AY128">
            <v>0</v>
          </cell>
          <cell r="BA128">
            <v>0</v>
          </cell>
          <cell r="BC128">
            <v>0</v>
          </cell>
          <cell r="BE128">
            <v>0</v>
          </cell>
          <cell r="BF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</row>
        <row r="129">
          <cell r="A129">
            <v>27620</v>
          </cell>
          <cell r="C129" t="str">
            <v>7 &amp; 8</v>
          </cell>
          <cell r="D129">
            <v>27620</v>
          </cell>
          <cell r="F129" t="str">
            <v>ASIAN AMERICAN DRUG ABUSE PROGRAM, INC. (AADAP)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W129">
            <v>0</v>
          </cell>
          <cell r="AY129">
            <v>0</v>
          </cell>
          <cell r="BA129">
            <v>0</v>
          </cell>
          <cell r="BC129">
            <v>0</v>
          </cell>
          <cell r="BE129">
            <v>0</v>
          </cell>
          <cell r="BF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</row>
        <row r="130">
          <cell r="A130">
            <v>27621</v>
          </cell>
          <cell r="C130">
            <v>4</v>
          </cell>
          <cell r="D130">
            <v>27621</v>
          </cell>
          <cell r="F130" t="str">
            <v>BEHAVIORAL HEALTH SERVICES, INC.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W130">
            <v>0</v>
          </cell>
          <cell r="AY130">
            <v>0</v>
          </cell>
          <cell r="BA130">
            <v>0</v>
          </cell>
          <cell r="BC130">
            <v>0</v>
          </cell>
          <cell r="BE130">
            <v>0</v>
          </cell>
          <cell r="BF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</row>
        <row r="131">
          <cell r="A131">
            <v>27622</v>
          </cell>
          <cell r="C131">
            <v>4</v>
          </cell>
          <cell r="D131">
            <v>27622</v>
          </cell>
          <cell r="F131" t="str">
            <v>CALIFORNIA HISPANIC COMMISSION, INC.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W131">
            <v>0</v>
          </cell>
          <cell r="AY131">
            <v>0</v>
          </cell>
          <cell r="BA131">
            <v>0</v>
          </cell>
          <cell r="BC131">
            <v>0</v>
          </cell>
          <cell r="BE131">
            <v>0</v>
          </cell>
          <cell r="BF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</row>
        <row r="132">
          <cell r="A132">
            <v>27624</v>
          </cell>
          <cell r="C132">
            <v>4</v>
          </cell>
          <cell r="D132">
            <v>27624</v>
          </cell>
          <cell r="F132" t="str">
            <v>SPIRITT  FAMILY SERVICES, INC.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W132">
            <v>0</v>
          </cell>
          <cell r="AY132">
            <v>0</v>
          </cell>
          <cell r="BA132">
            <v>0</v>
          </cell>
          <cell r="BC132">
            <v>0</v>
          </cell>
          <cell r="BE132">
            <v>0</v>
          </cell>
          <cell r="BF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</row>
        <row r="133">
          <cell r="A133">
            <v>27625</v>
          </cell>
          <cell r="C133" t="str">
            <v>1, 2 &amp; 5</v>
          </cell>
          <cell r="D133">
            <v>27625</v>
          </cell>
          <cell r="F133" t="str">
            <v>TARZANA TREATMENT CENTER, INC.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W133">
            <v>0</v>
          </cell>
          <cell r="AY133">
            <v>0</v>
          </cell>
          <cell r="BA133">
            <v>0</v>
          </cell>
          <cell r="BC133">
            <v>0</v>
          </cell>
          <cell r="BE133">
            <v>0</v>
          </cell>
          <cell r="BF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</row>
        <row r="134">
          <cell r="A134">
            <v>27626</v>
          </cell>
          <cell r="C134" t="str">
            <v>1, 2 &amp; 5</v>
          </cell>
          <cell r="D134">
            <v>27626</v>
          </cell>
          <cell r="F134" t="str">
            <v>NEW DIRECTIONS, INC.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W134">
            <v>0</v>
          </cell>
          <cell r="AY134">
            <v>0</v>
          </cell>
          <cell r="BA134">
            <v>0</v>
          </cell>
          <cell r="BC134">
            <v>0</v>
          </cell>
          <cell r="BE134">
            <v>0</v>
          </cell>
          <cell r="BF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</row>
        <row r="135">
          <cell r="A135">
            <v>27627</v>
          </cell>
          <cell r="C135">
            <v>3</v>
          </cell>
          <cell r="D135">
            <v>27627</v>
          </cell>
          <cell r="F135" t="str">
            <v>FLORENCE CRITTENTON SERVICES OF ORANGE COUNTY, INC.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W135">
            <v>0</v>
          </cell>
          <cell r="AY135">
            <v>0</v>
          </cell>
          <cell r="BA135">
            <v>0</v>
          </cell>
          <cell r="BC135">
            <v>0</v>
          </cell>
          <cell r="BE135">
            <v>0</v>
          </cell>
          <cell r="BF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</row>
        <row r="136">
          <cell r="A136">
            <v>27633</v>
          </cell>
          <cell r="C136">
            <v>4</v>
          </cell>
          <cell r="D136">
            <v>27633</v>
          </cell>
          <cell r="F136" t="str">
            <v>CALIFORNIA INSTITUTE OF HEALTH &amp; SOCIAL SVC, INC. (dba Alafia MH Institute)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W136">
            <v>0</v>
          </cell>
          <cell r="AY136">
            <v>0</v>
          </cell>
          <cell r="BA136">
            <v>0</v>
          </cell>
          <cell r="BC136">
            <v>0</v>
          </cell>
          <cell r="BE136">
            <v>0</v>
          </cell>
          <cell r="BF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</row>
        <row r="137">
          <cell r="A137">
            <v>27634</v>
          </cell>
          <cell r="C137">
            <v>3</v>
          </cell>
          <cell r="D137">
            <v>27634</v>
          </cell>
          <cell r="F137" t="str">
            <v>CENTER FOR INTEGRATED FAMILY &amp; HEALTH SERVICES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W137">
            <v>0</v>
          </cell>
          <cell r="AY137">
            <v>0</v>
          </cell>
          <cell r="BA137">
            <v>0</v>
          </cell>
          <cell r="BC137">
            <v>0</v>
          </cell>
          <cell r="BE137">
            <v>0</v>
          </cell>
          <cell r="BF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</row>
        <row r="138">
          <cell r="A138">
            <v>27635</v>
          </cell>
          <cell r="C138">
            <v>6</v>
          </cell>
          <cell r="D138">
            <v>27635</v>
          </cell>
          <cell r="F138" t="str">
            <v>DREW CHILD DEVELOPMENT CORPORATION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W138">
            <v>0</v>
          </cell>
          <cell r="AY138">
            <v>0</v>
          </cell>
          <cell r="BA138">
            <v>0</v>
          </cell>
          <cell r="BC138">
            <v>0</v>
          </cell>
          <cell r="BE138">
            <v>0</v>
          </cell>
          <cell r="BF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</row>
        <row r="139">
          <cell r="A139">
            <v>27639</v>
          </cell>
          <cell r="C139" t="str">
            <v>1, 2 &amp; 5</v>
          </cell>
          <cell r="D139">
            <v>27639</v>
          </cell>
          <cell r="F139" t="str">
            <v>NEW HORIZONS FAMILY CENTER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W139">
            <v>0</v>
          </cell>
          <cell r="AY139">
            <v>0</v>
          </cell>
          <cell r="BA139">
            <v>0</v>
          </cell>
          <cell r="BC139">
            <v>0</v>
          </cell>
          <cell r="BE139">
            <v>0</v>
          </cell>
          <cell r="BF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</row>
        <row r="140">
          <cell r="A140">
            <v>27640</v>
          </cell>
          <cell r="C140">
            <v>6</v>
          </cell>
          <cell r="D140">
            <v>27640</v>
          </cell>
          <cell r="F140" t="str">
            <v>TESSIE CLEVELAND COMMUNITY SERVICES CORP.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W140">
            <v>0</v>
          </cell>
          <cell r="AY140">
            <v>0</v>
          </cell>
          <cell r="BA140">
            <v>0</v>
          </cell>
          <cell r="BC140">
            <v>0</v>
          </cell>
          <cell r="BE140">
            <v>0</v>
          </cell>
          <cell r="BF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</row>
        <row r="141">
          <cell r="A141">
            <v>27643</v>
          </cell>
          <cell r="C141" t="str">
            <v>1, 2 &amp; 5</v>
          </cell>
          <cell r="D141">
            <v>27643</v>
          </cell>
          <cell r="F141" t="str">
            <v xml:space="preserve">WISE AND HEALTHY AGING 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W141">
            <v>0</v>
          </cell>
          <cell r="AY141">
            <v>0</v>
          </cell>
          <cell r="BA141">
            <v>0</v>
          </cell>
          <cell r="BC141">
            <v>0</v>
          </cell>
          <cell r="BE141">
            <v>0</v>
          </cell>
          <cell r="BF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</row>
        <row r="142">
          <cell r="A142">
            <v>27644</v>
          </cell>
          <cell r="C142">
            <v>4</v>
          </cell>
          <cell r="D142">
            <v>27644</v>
          </cell>
          <cell r="F142" t="str">
            <v>USC CARE MEDICAL GROUP, INC. (USC UCC PROGRAM)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W142">
            <v>0</v>
          </cell>
          <cell r="AY142">
            <v>0</v>
          </cell>
          <cell r="BA142">
            <v>0</v>
          </cell>
          <cell r="BC142">
            <v>0</v>
          </cell>
          <cell r="BE142">
            <v>0</v>
          </cell>
          <cell r="BF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</row>
        <row r="143">
          <cell r="A143">
            <v>27646</v>
          </cell>
          <cell r="C143">
            <v>4</v>
          </cell>
          <cell r="D143">
            <v>27646</v>
          </cell>
          <cell r="F143" t="str">
            <v>JWCH INSTITUTE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W143">
            <v>0</v>
          </cell>
          <cell r="AY143">
            <v>0</v>
          </cell>
          <cell r="BA143">
            <v>0</v>
          </cell>
          <cell r="BC143">
            <v>0</v>
          </cell>
          <cell r="BE143">
            <v>0</v>
          </cell>
          <cell r="BF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</row>
        <row r="144">
          <cell r="A144">
            <v>27654</v>
          </cell>
          <cell r="C144">
            <v>3</v>
          </cell>
          <cell r="D144">
            <v>27654</v>
          </cell>
          <cell r="F144" t="str">
            <v>FAMILIESFIRST, INC.</v>
          </cell>
          <cell r="G144">
            <v>532000</v>
          </cell>
          <cell r="H144">
            <v>532000</v>
          </cell>
          <cell r="I144">
            <v>0</v>
          </cell>
          <cell r="J144">
            <v>0</v>
          </cell>
          <cell r="K144">
            <v>0</v>
          </cell>
          <cell r="L144">
            <v>27300</v>
          </cell>
          <cell r="M144">
            <v>27300</v>
          </cell>
          <cell r="N144">
            <v>56000</v>
          </cell>
          <cell r="O144">
            <v>56000</v>
          </cell>
          <cell r="P144">
            <v>615300</v>
          </cell>
          <cell r="Q144">
            <v>467700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92400</v>
          </cell>
          <cell r="Y144">
            <v>92400</v>
          </cell>
          <cell r="Z144">
            <v>92400</v>
          </cell>
          <cell r="AA144">
            <v>46200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532000</v>
          </cell>
          <cell r="BI144">
            <v>0</v>
          </cell>
          <cell r="BJ144">
            <v>0</v>
          </cell>
          <cell r="BK144">
            <v>27300</v>
          </cell>
          <cell r="BL144">
            <v>148400</v>
          </cell>
          <cell r="BM144">
            <v>707700</v>
          </cell>
          <cell r="BN144">
            <v>513900</v>
          </cell>
        </row>
        <row r="145">
          <cell r="A145">
            <v>28027</v>
          </cell>
          <cell r="C145">
            <v>4</v>
          </cell>
          <cell r="D145">
            <v>28027</v>
          </cell>
          <cell r="F145" t="str">
            <v>JEWISH FAMILY SERVICES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W145">
            <v>0</v>
          </cell>
          <cell r="AY145">
            <v>0</v>
          </cell>
          <cell r="BA145">
            <v>0</v>
          </cell>
          <cell r="BC145">
            <v>0</v>
          </cell>
          <cell r="BE145">
            <v>0</v>
          </cell>
          <cell r="BF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</row>
        <row r="146">
          <cell r="A146">
            <v>12345</v>
          </cell>
          <cell r="F146" t="str">
            <v xml:space="preserve">ALLOCATED SUB TOTAL </v>
          </cell>
          <cell r="G146">
            <v>20370000</v>
          </cell>
          <cell r="H146">
            <v>20370000</v>
          </cell>
          <cell r="I146">
            <v>0</v>
          </cell>
          <cell r="J146">
            <v>0</v>
          </cell>
          <cell r="K146">
            <v>1101000</v>
          </cell>
          <cell r="L146">
            <v>1103387</v>
          </cell>
          <cell r="M146">
            <v>1104000</v>
          </cell>
          <cell r="N146">
            <v>2481121</v>
          </cell>
          <cell r="O146">
            <v>2481200</v>
          </cell>
          <cell r="P146">
            <v>25056200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3718000</v>
          </cell>
          <cell r="Y146">
            <v>3718000</v>
          </cell>
          <cell r="Z146">
            <v>3718000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V146">
            <v>0</v>
          </cell>
          <cell r="AW146">
            <v>0</v>
          </cell>
          <cell r="AX146">
            <v>63500</v>
          </cell>
          <cell r="AY146">
            <v>63500</v>
          </cell>
          <cell r="AZ146">
            <v>237788.42857142858</v>
          </cell>
          <cell r="BA146">
            <v>237800</v>
          </cell>
          <cell r="BB146">
            <v>24320</v>
          </cell>
          <cell r="BC146">
            <v>24400</v>
          </cell>
          <cell r="BD146">
            <v>666556</v>
          </cell>
          <cell r="BE146">
            <v>666600</v>
          </cell>
          <cell r="BF146">
            <v>992300</v>
          </cell>
          <cell r="BH146">
            <v>20370000</v>
          </cell>
          <cell r="BI146">
            <v>63500</v>
          </cell>
          <cell r="BJ146">
            <v>1338800</v>
          </cell>
          <cell r="BK146">
            <v>1128400</v>
          </cell>
          <cell r="BL146">
            <v>6865800</v>
          </cell>
          <cell r="BM146">
            <v>29766500</v>
          </cell>
        </row>
        <row r="148">
          <cell r="A148" t="str">
            <v>00000</v>
          </cell>
          <cell r="D148" t="str">
            <v>00000</v>
          </cell>
          <cell r="F148" t="str">
            <v>UNALLOCATED</v>
          </cell>
          <cell r="G148">
            <v>14891001</v>
          </cell>
          <cell r="H148">
            <v>14891000</v>
          </cell>
          <cell r="I148">
            <v>0</v>
          </cell>
          <cell r="J148">
            <v>0</v>
          </cell>
          <cell r="K148">
            <v>309969</v>
          </cell>
          <cell r="L148">
            <v>351000</v>
          </cell>
          <cell r="M148">
            <v>351000</v>
          </cell>
          <cell r="N148">
            <v>913003</v>
          </cell>
          <cell r="O148">
            <v>913000</v>
          </cell>
          <cell r="P148">
            <v>16464969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1212199</v>
          </cell>
          <cell r="Y148">
            <v>1212200</v>
          </cell>
          <cell r="Z148">
            <v>1212200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100</v>
          </cell>
          <cell r="BA148">
            <v>100</v>
          </cell>
          <cell r="BB148">
            <v>-100</v>
          </cell>
          <cell r="BC148">
            <v>-100</v>
          </cell>
          <cell r="BD148">
            <v>0</v>
          </cell>
          <cell r="BE148">
            <v>0</v>
          </cell>
          <cell r="BF148">
            <v>0</v>
          </cell>
          <cell r="BH148">
            <v>14891000</v>
          </cell>
          <cell r="BI148">
            <v>0</v>
          </cell>
          <cell r="BJ148">
            <v>310069</v>
          </cell>
          <cell r="BK148">
            <v>350900</v>
          </cell>
          <cell r="BL148">
            <v>2125200</v>
          </cell>
          <cell r="BM148">
            <v>17677169</v>
          </cell>
        </row>
        <row r="149">
          <cell r="F149" t="str">
            <v xml:space="preserve">UNALLOCATED SUB TOTAL </v>
          </cell>
          <cell r="G149">
            <v>14891001</v>
          </cell>
          <cell r="H149">
            <v>14891000</v>
          </cell>
          <cell r="I149">
            <v>0</v>
          </cell>
          <cell r="J149">
            <v>0</v>
          </cell>
          <cell r="K149">
            <v>309969</v>
          </cell>
          <cell r="L149">
            <v>351000</v>
          </cell>
          <cell r="M149">
            <v>351000</v>
          </cell>
          <cell r="N149">
            <v>913003</v>
          </cell>
          <cell r="O149">
            <v>913000</v>
          </cell>
          <cell r="P149">
            <v>16464969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1212199</v>
          </cell>
          <cell r="Y149">
            <v>1212200</v>
          </cell>
          <cell r="Z149">
            <v>1212200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100</v>
          </cell>
          <cell r="BA149">
            <v>100</v>
          </cell>
          <cell r="BB149">
            <v>-100</v>
          </cell>
          <cell r="BC149">
            <v>-100</v>
          </cell>
          <cell r="BD149">
            <v>0</v>
          </cell>
          <cell r="BE149">
            <v>0</v>
          </cell>
          <cell r="BF149">
            <v>0</v>
          </cell>
          <cell r="BH149">
            <v>14891000</v>
          </cell>
          <cell r="BI149">
            <v>0</v>
          </cell>
          <cell r="BJ149">
            <v>310069</v>
          </cell>
          <cell r="BK149">
            <v>350900</v>
          </cell>
          <cell r="BL149">
            <v>2125200</v>
          </cell>
          <cell r="BM149">
            <v>17677169</v>
          </cell>
        </row>
        <row r="151">
          <cell r="F151" t="str">
            <v xml:space="preserve">GRAND TOTAL </v>
          </cell>
          <cell r="G151">
            <v>35261001</v>
          </cell>
          <cell r="H151">
            <v>35261000</v>
          </cell>
          <cell r="I151">
            <v>0</v>
          </cell>
          <cell r="J151">
            <v>0</v>
          </cell>
          <cell r="K151">
            <v>1410969</v>
          </cell>
          <cell r="L151">
            <v>1454387</v>
          </cell>
          <cell r="M151">
            <v>1455000</v>
          </cell>
          <cell r="N151">
            <v>3394124</v>
          </cell>
          <cell r="O151">
            <v>3394200</v>
          </cell>
          <cell r="P151">
            <v>41521169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4930199</v>
          </cell>
          <cell r="Y151">
            <v>4930200</v>
          </cell>
          <cell r="Z151">
            <v>4930200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V151">
            <v>0</v>
          </cell>
          <cell r="AW151">
            <v>0</v>
          </cell>
          <cell r="AX151">
            <v>63500</v>
          </cell>
          <cell r="AY151">
            <v>63500</v>
          </cell>
          <cell r="AZ151">
            <v>237888.42857142858</v>
          </cell>
          <cell r="BA151">
            <v>237900</v>
          </cell>
          <cell r="BB151">
            <v>24220</v>
          </cell>
          <cell r="BC151">
            <v>24300</v>
          </cell>
          <cell r="BD151">
            <v>666556</v>
          </cell>
          <cell r="BE151">
            <v>666600</v>
          </cell>
          <cell r="BF151">
            <v>992300</v>
          </cell>
          <cell r="BH151">
            <v>35261000</v>
          </cell>
          <cell r="BI151">
            <v>63500</v>
          </cell>
          <cell r="BJ151">
            <v>1648869</v>
          </cell>
          <cell r="BK151">
            <v>1479300</v>
          </cell>
          <cell r="BL151">
            <v>8991000</v>
          </cell>
          <cell r="BM151">
            <v>47443669</v>
          </cell>
        </row>
        <row r="152">
          <cell r="H152" t="str">
            <v>H968</v>
          </cell>
          <cell r="J152" t="str">
            <v>H969</v>
          </cell>
          <cell r="K152" t="str">
            <v>H970</v>
          </cell>
          <cell r="M152" t="str">
            <v>H955</v>
          </cell>
          <cell r="O152" t="str">
            <v>H901</v>
          </cell>
          <cell r="Y152" t="str">
            <v>H902</v>
          </cell>
          <cell r="AI152" t="str">
            <v>H904</v>
          </cell>
          <cell r="AS152" t="str">
            <v>H906</v>
          </cell>
          <cell r="AY152" t="str">
            <v>N/A</v>
          </cell>
          <cell r="BA152" t="str">
            <v>N/A</v>
          </cell>
          <cell r="BC152" t="str">
            <v>N/A</v>
          </cell>
          <cell r="BE152" t="str">
            <v>N/A</v>
          </cell>
        </row>
        <row r="153">
          <cell r="G153" t="str">
            <v>H868-MATCH</v>
          </cell>
          <cell r="I153" t="str">
            <v>H869-MATCH</v>
          </cell>
          <cell r="J153" t="str">
            <v>H970-MATCH</v>
          </cell>
          <cell r="L153" t="str">
            <v>H855</v>
          </cell>
          <cell r="N153" t="str">
            <v>H801</v>
          </cell>
          <cell r="X153" t="str">
            <v>H802</v>
          </cell>
          <cell r="AH153" t="str">
            <v>H803</v>
          </cell>
          <cell r="AR153" t="str">
            <v>H805</v>
          </cell>
        </row>
        <row r="154">
          <cell r="G154" t="str">
            <v>M831-FFP</v>
          </cell>
          <cell r="I154" t="str">
            <v>M849-FFP</v>
          </cell>
          <cell r="J154" t="str">
            <v>M950-FFP</v>
          </cell>
        </row>
        <row r="155">
          <cell r="P155">
            <v>41521169</v>
          </cell>
          <cell r="Z155">
            <v>4930200</v>
          </cell>
          <cell r="BF155">
            <v>992300</v>
          </cell>
        </row>
        <row r="156">
          <cell r="G156">
            <v>7377447</v>
          </cell>
        </row>
      </sheetData>
      <sheetData sheetId="16">
        <row r="1">
          <cell r="B1" t="str">
            <v>COUNTY OF LOS ANGELES - DEPARTMENT OF MENTAL HEALTH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</row>
        <row r="3">
          <cell r="B3" t="str">
            <v>BUDGET &amp; FINANCIAL REPORTING DIVISION</v>
          </cell>
        </row>
        <row r="4">
          <cell r="B4" t="str">
            <v>MHSA - TAY ALLOCATION</v>
          </cell>
          <cell r="S4" t="str">
            <v>PLAN II</v>
          </cell>
          <cell r="AC4" t="str">
            <v>TBA</v>
          </cell>
          <cell r="AM4" t="str">
            <v>PLAN II</v>
          </cell>
        </row>
        <row r="5">
          <cell r="B5" t="str">
            <v>FISCAL YEAR 2009/2010 BUDGET REQUEST -  SUPERCESSION &amp; RENEWAL</v>
          </cell>
          <cell r="G5" t="str">
            <v>TAY FULL-SERVICE PARTNERSHIPS</v>
          </cell>
          <cell r="S5" t="str">
            <v>DROP-IN CENTER</v>
          </cell>
          <cell r="AC5" t="str">
            <v>TAY HOUSING SERVICES</v>
          </cell>
          <cell r="AM5" t="str">
            <v>PROBATION CAMP SERVICES</v>
          </cell>
          <cell r="AW5" t="str">
            <v>FCCS- TAY</v>
          </cell>
          <cell r="BH5" t="str">
            <v>TOTAL BUDGET</v>
          </cell>
        </row>
        <row r="6">
          <cell r="G6" t="str">
            <v>32021</v>
          </cell>
          <cell r="S6" t="str">
            <v>32022</v>
          </cell>
          <cell r="AC6" t="str">
            <v>32024</v>
          </cell>
          <cell r="AM6" t="str">
            <v>32026</v>
          </cell>
        </row>
        <row r="7">
          <cell r="D7" t="str">
            <v>UNIT</v>
          </cell>
          <cell r="J7" t="str">
            <v>GROSS</v>
          </cell>
          <cell r="K7" t="str">
            <v>GROSS</v>
          </cell>
        </row>
        <row r="8">
          <cell r="B8" t="str">
            <v xml:space="preserve">SERVICE </v>
          </cell>
          <cell r="F8" t="str">
            <v>GROSS</v>
          </cell>
          <cell r="G8" t="str">
            <v>GROSS</v>
          </cell>
          <cell r="H8" t="str">
            <v>GROSS</v>
          </cell>
          <cell r="I8" t="str">
            <v>GROSS</v>
          </cell>
          <cell r="J8" t="str">
            <v>HEALTHY</v>
          </cell>
          <cell r="K8" t="str">
            <v>HEALTHY</v>
          </cell>
          <cell r="L8" t="str">
            <v>FLEX</v>
          </cell>
          <cell r="M8" t="str">
            <v>FLEX</v>
          </cell>
          <cell r="R8" t="str">
            <v>GROSS</v>
          </cell>
          <cell r="S8" t="str">
            <v>GROSS</v>
          </cell>
          <cell r="T8" t="str">
            <v>GROSS</v>
          </cell>
          <cell r="U8" t="str">
            <v>GROSS</v>
          </cell>
          <cell r="V8" t="str">
            <v>FLEX</v>
          </cell>
          <cell r="W8" t="str">
            <v>FLEX</v>
          </cell>
          <cell r="AB8" t="str">
            <v>GROSS</v>
          </cell>
          <cell r="AC8" t="str">
            <v>GROSS</v>
          </cell>
          <cell r="AD8" t="str">
            <v>GROSS</v>
          </cell>
          <cell r="AE8" t="str">
            <v>GROSS</v>
          </cell>
          <cell r="AF8" t="str">
            <v>FLEX</v>
          </cell>
          <cell r="AG8" t="str">
            <v>FLEX</v>
          </cell>
          <cell r="AL8" t="str">
            <v>GROSS</v>
          </cell>
          <cell r="AM8" t="str">
            <v>GROSS</v>
          </cell>
          <cell r="AN8" t="str">
            <v>GROSS</v>
          </cell>
          <cell r="AO8" t="str">
            <v>GROSS</v>
          </cell>
          <cell r="AP8" t="str">
            <v>FLEX</v>
          </cell>
          <cell r="AQ8" t="str">
            <v>FLEX</v>
          </cell>
          <cell r="AV8" t="str">
            <v>GROSS</v>
          </cell>
          <cell r="AW8" t="str">
            <v>GROSS</v>
          </cell>
          <cell r="AX8" t="str">
            <v>GROSS</v>
          </cell>
          <cell r="AY8" t="str">
            <v>GROSS</v>
          </cell>
          <cell r="AZ8" t="str">
            <v>HEALTHY</v>
          </cell>
          <cell r="BA8" t="str">
            <v>HEALTHY</v>
          </cell>
          <cell r="BB8" t="str">
            <v>FLEX</v>
          </cell>
          <cell r="BC8" t="str">
            <v>FLEX</v>
          </cell>
          <cell r="BH8" t="str">
            <v>GROSS</v>
          </cell>
          <cell r="BI8" t="str">
            <v>GROSS</v>
          </cell>
          <cell r="BJ8" t="str">
            <v>HEALTHY</v>
          </cell>
          <cell r="BK8" t="str">
            <v>FLEX</v>
          </cell>
        </row>
        <row r="9">
          <cell r="A9" t="str">
            <v>CODE</v>
          </cell>
          <cell r="B9" t="str">
            <v>AREA</v>
          </cell>
          <cell r="C9" t="str">
            <v>CODE</v>
          </cell>
          <cell r="D9" t="str">
            <v>UNIT</v>
          </cell>
          <cell r="E9" t="str">
            <v>ORGANIZATION NAME</v>
          </cell>
          <cell r="F9" t="str">
            <v>EPSDT</v>
          </cell>
          <cell r="G9" t="str">
            <v>EPSDT</v>
          </cell>
          <cell r="H9" t="str">
            <v>NON-EPSDT</v>
          </cell>
          <cell r="I9" t="str">
            <v>NON-EPSDT</v>
          </cell>
          <cell r="J9" t="str">
            <v>FAMILIES</v>
          </cell>
          <cell r="K9" t="str">
            <v>FAMILIES</v>
          </cell>
          <cell r="L9" t="str">
            <v>FUNDS</v>
          </cell>
          <cell r="M9" t="str">
            <v>FUNDS</v>
          </cell>
          <cell r="N9" t="str">
            <v>MHSA</v>
          </cell>
          <cell r="O9" t="str">
            <v>MHSA</v>
          </cell>
          <cell r="P9" t="str">
            <v>TOTAL</v>
          </cell>
          <cell r="R9" t="str">
            <v>EPSDT</v>
          </cell>
          <cell r="S9" t="str">
            <v>EPSDT</v>
          </cell>
          <cell r="T9" t="str">
            <v>NON-EPSDT</v>
          </cell>
          <cell r="U9" t="str">
            <v>NON-EPSDT</v>
          </cell>
          <cell r="V9" t="str">
            <v>FUNDS</v>
          </cell>
          <cell r="W9" t="str">
            <v>FUNDS</v>
          </cell>
          <cell r="X9" t="str">
            <v>MHSA</v>
          </cell>
          <cell r="Y9" t="str">
            <v>MHSA</v>
          </cell>
          <cell r="Z9" t="str">
            <v>TOTAL</v>
          </cell>
          <cell r="AB9" t="str">
            <v>EPSDT</v>
          </cell>
          <cell r="AC9" t="str">
            <v>EPSDT</v>
          </cell>
          <cell r="AD9" t="str">
            <v>NON-EPSDT</v>
          </cell>
          <cell r="AE9" t="str">
            <v>NON-EPSDT</v>
          </cell>
          <cell r="AF9" t="str">
            <v>FUNDS</v>
          </cell>
          <cell r="AG9" t="str">
            <v>FUNDS</v>
          </cell>
          <cell r="AH9" t="str">
            <v>MHSA</v>
          </cell>
          <cell r="AI9" t="str">
            <v>MHSA</v>
          </cell>
          <cell r="AJ9" t="str">
            <v>TOTAL</v>
          </cell>
          <cell r="AL9" t="str">
            <v>EPSDT</v>
          </cell>
          <cell r="AM9" t="str">
            <v>EPSDT</v>
          </cell>
          <cell r="AN9" t="str">
            <v>NON-EPSDT</v>
          </cell>
          <cell r="AO9" t="str">
            <v>NON-EPSDT</v>
          </cell>
          <cell r="AP9" t="str">
            <v>FUNDS</v>
          </cell>
          <cell r="AQ9" t="str">
            <v>FUNDS</v>
          </cell>
          <cell r="AR9" t="str">
            <v>MHSA</v>
          </cell>
          <cell r="AS9" t="str">
            <v>MHSA</v>
          </cell>
          <cell r="AT9" t="str">
            <v>TOTAL</v>
          </cell>
          <cell r="AV9" t="str">
            <v>EPSDT</v>
          </cell>
          <cell r="AW9" t="str">
            <v>EPSDT</v>
          </cell>
          <cell r="AX9" t="str">
            <v>NON-EPSDT</v>
          </cell>
          <cell r="AY9" t="str">
            <v>NON-EPSDT</v>
          </cell>
          <cell r="AZ9" t="str">
            <v>FAMILIES</v>
          </cell>
          <cell r="BA9" t="str">
            <v>FAMILIES</v>
          </cell>
          <cell r="BB9" t="str">
            <v>FUNDS</v>
          </cell>
          <cell r="BC9" t="str">
            <v>FUNDS</v>
          </cell>
          <cell r="BD9" t="str">
            <v>MHSA</v>
          </cell>
          <cell r="BE9" t="str">
            <v>MHSA</v>
          </cell>
          <cell r="BF9" t="str">
            <v>TOTAL</v>
          </cell>
          <cell r="BH9" t="str">
            <v>EPSDT</v>
          </cell>
          <cell r="BI9" t="str">
            <v>NON-EPSDT</v>
          </cell>
          <cell r="BJ9" t="str">
            <v>FAMILIES</v>
          </cell>
          <cell r="BK9" t="str">
            <v>FUNDS</v>
          </cell>
          <cell r="BL9" t="str">
            <v>MHSA</v>
          </cell>
          <cell r="BM9" t="str">
            <v>TOTAL</v>
          </cell>
        </row>
        <row r="10">
          <cell r="A10">
            <v>18616</v>
          </cell>
          <cell r="B10" t="str">
            <v>7 &amp; 8</v>
          </cell>
          <cell r="C10">
            <v>18616</v>
          </cell>
          <cell r="E10" t="str">
            <v>AURORA CHARTER OAK, LLC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W10">
            <v>0</v>
          </cell>
          <cell r="AY10">
            <v>0</v>
          </cell>
          <cell r="BA10">
            <v>0</v>
          </cell>
          <cell r="BC10">
            <v>0</v>
          </cell>
          <cell r="BE10">
            <v>0</v>
          </cell>
          <cell r="BF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</row>
        <row r="11">
          <cell r="A11">
            <v>18617</v>
          </cell>
          <cell r="B11">
            <v>3</v>
          </cell>
          <cell r="C11">
            <v>18617</v>
          </cell>
          <cell r="E11" t="str">
            <v>TRI-CITY MENTAL HEALTH CENTER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W11">
            <v>0</v>
          </cell>
          <cell r="AY11">
            <v>0</v>
          </cell>
          <cell r="BA11">
            <v>0</v>
          </cell>
          <cell r="BC11">
            <v>0</v>
          </cell>
          <cell r="BE11">
            <v>0</v>
          </cell>
          <cell r="BF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</row>
        <row r="12">
          <cell r="A12">
            <v>18618</v>
          </cell>
          <cell r="B12" t="str">
            <v>1, 2 &amp; 5</v>
          </cell>
          <cell r="C12">
            <v>18618</v>
          </cell>
          <cell r="E12" t="str">
            <v>PACIFIC ASIAN COUNSELING SERVICES (FORMELY WRAP)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W12">
            <v>0</v>
          </cell>
          <cell r="AY12">
            <v>0</v>
          </cell>
          <cell r="BA12">
            <v>0</v>
          </cell>
          <cell r="BC12">
            <v>0</v>
          </cell>
          <cell r="BE12">
            <v>0</v>
          </cell>
          <cell r="BF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</row>
        <row r="13">
          <cell r="A13">
            <v>18626</v>
          </cell>
          <cell r="B13">
            <v>6</v>
          </cell>
          <cell r="C13">
            <v>18626</v>
          </cell>
          <cell r="E13" t="str">
            <v>SOUTH CENTRAL HEALTH &amp; REHAB PROGRAM (SCHARP)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W13">
            <v>0</v>
          </cell>
          <cell r="AY13">
            <v>0</v>
          </cell>
          <cell r="BA13">
            <v>0</v>
          </cell>
          <cell r="BC13">
            <v>0</v>
          </cell>
          <cell r="BE13">
            <v>0</v>
          </cell>
          <cell r="BF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A14">
            <v>18629</v>
          </cell>
          <cell r="B14" t="str">
            <v>1, 2 &amp; 5</v>
          </cell>
          <cell r="C14">
            <v>18629</v>
          </cell>
          <cell r="E14" t="str">
            <v xml:space="preserve">EXODUS RECOVERY, INC.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W14">
            <v>0</v>
          </cell>
          <cell r="AY14">
            <v>0</v>
          </cell>
          <cell r="BA14">
            <v>0</v>
          </cell>
          <cell r="BC14">
            <v>0</v>
          </cell>
          <cell r="BE14">
            <v>0</v>
          </cell>
          <cell r="BF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A15">
            <v>18631</v>
          </cell>
          <cell r="B15">
            <v>3</v>
          </cell>
          <cell r="C15">
            <v>18631</v>
          </cell>
          <cell r="E15" t="str">
            <v>STAR VIEW ADOLESCENT CENTER, INC. (PHF)</v>
          </cell>
          <cell r="F15">
            <v>812000</v>
          </cell>
          <cell r="G15">
            <v>812000</v>
          </cell>
          <cell r="H15">
            <v>336000</v>
          </cell>
          <cell r="I15">
            <v>336000</v>
          </cell>
          <cell r="L15">
            <v>444780</v>
          </cell>
          <cell r="M15">
            <v>444800</v>
          </cell>
          <cell r="N15">
            <v>616000</v>
          </cell>
          <cell r="O15">
            <v>616000</v>
          </cell>
          <cell r="P15">
            <v>2208800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W15">
            <v>0</v>
          </cell>
          <cell r="AY15">
            <v>0</v>
          </cell>
          <cell r="BA15">
            <v>0</v>
          </cell>
          <cell r="BC15">
            <v>0</v>
          </cell>
          <cell r="BE15">
            <v>0</v>
          </cell>
          <cell r="BF15">
            <v>0</v>
          </cell>
          <cell r="BH15">
            <v>812000</v>
          </cell>
          <cell r="BI15">
            <v>336000</v>
          </cell>
          <cell r="BJ15">
            <v>0</v>
          </cell>
          <cell r="BK15">
            <v>444800</v>
          </cell>
          <cell r="BL15">
            <v>616000</v>
          </cell>
          <cell r="BM15">
            <v>2208800</v>
          </cell>
        </row>
        <row r="16">
          <cell r="A16">
            <v>18637</v>
          </cell>
          <cell r="B16" t="str">
            <v xml:space="preserve">7 &amp; 8 </v>
          </cell>
          <cell r="C16">
            <v>18637</v>
          </cell>
          <cell r="E16" t="str">
            <v>PROVIDENCE COMMUNITY SERVICES, LLC. (FORMELY ASPEN)</v>
          </cell>
          <cell r="F16">
            <v>154000</v>
          </cell>
          <cell r="G16">
            <v>154000</v>
          </cell>
          <cell r="H16">
            <v>70000</v>
          </cell>
          <cell r="I16">
            <v>70000</v>
          </cell>
          <cell r="L16">
            <v>88250</v>
          </cell>
          <cell r="M16">
            <v>88300</v>
          </cell>
          <cell r="N16">
            <v>126000</v>
          </cell>
          <cell r="O16">
            <v>126000</v>
          </cell>
          <cell r="P16">
            <v>438300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W16">
            <v>0</v>
          </cell>
          <cell r="AY16">
            <v>0</v>
          </cell>
          <cell r="BA16">
            <v>0</v>
          </cell>
          <cell r="BC16">
            <v>0</v>
          </cell>
          <cell r="BE16">
            <v>0</v>
          </cell>
          <cell r="BF16">
            <v>0</v>
          </cell>
          <cell r="BH16">
            <v>154000</v>
          </cell>
          <cell r="BI16">
            <v>70000</v>
          </cell>
          <cell r="BJ16">
            <v>0</v>
          </cell>
          <cell r="BK16">
            <v>88300</v>
          </cell>
          <cell r="BL16">
            <v>126000</v>
          </cell>
          <cell r="BM16">
            <v>438300</v>
          </cell>
        </row>
        <row r="17">
          <cell r="A17">
            <v>18638</v>
          </cell>
          <cell r="B17" t="str">
            <v xml:space="preserve">7 &amp; 8 </v>
          </cell>
          <cell r="C17">
            <v>18638</v>
          </cell>
          <cell r="E17" t="str">
            <v>SHIELDS FOR FAMILY PROJECT, INC.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W17">
            <v>0</v>
          </cell>
          <cell r="AY17">
            <v>0</v>
          </cell>
          <cell r="BA17">
            <v>0</v>
          </cell>
          <cell r="BC17">
            <v>0</v>
          </cell>
          <cell r="BE17">
            <v>0</v>
          </cell>
          <cell r="BF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A18">
            <v>18663</v>
          </cell>
          <cell r="B18">
            <v>4</v>
          </cell>
          <cell r="C18">
            <v>18663</v>
          </cell>
          <cell r="E18" t="str">
            <v>CHILDREN'S INSTITUTE INC.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W18">
            <v>0</v>
          </cell>
          <cell r="AY18">
            <v>0</v>
          </cell>
          <cell r="BA18">
            <v>0</v>
          </cell>
          <cell r="BC18">
            <v>0</v>
          </cell>
          <cell r="BE18">
            <v>0</v>
          </cell>
          <cell r="BF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</row>
        <row r="19">
          <cell r="A19">
            <v>18664</v>
          </cell>
          <cell r="B19">
            <v>3</v>
          </cell>
          <cell r="C19">
            <v>18664</v>
          </cell>
          <cell r="E19" t="str">
            <v>OLIVE CREST TREATMENT CENTERS, INC.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W19">
            <v>0</v>
          </cell>
          <cell r="AY19">
            <v>0</v>
          </cell>
          <cell r="BA19">
            <v>0</v>
          </cell>
          <cell r="BC19">
            <v>0</v>
          </cell>
          <cell r="BE19">
            <v>0</v>
          </cell>
          <cell r="BF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A20">
            <v>18665</v>
          </cell>
          <cell r="B20">
            <v>3</v>
          </cell>
          <cell r="C20">
            <v>18665</v>
          </cell>
          <cell r="E20" t="str">
            <v xml:space="preserve">SAN GABRIEL CHILDREN'S CTR, INC. (RESEARCH &amp; TREATMENT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W20">
            <v>0</v>
          </cell>
          <cell r="AY20">
            <v>0</v>
          </cell>
          <cell r="BA20">
            <v>0</v>
          </cell>
          <cell r="BC20">
            <v>0</v>
          </cell>
          <cell r="BE20">
            <v>0</v>
          </cell>
          <cell r="BF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A21">
            <v>18675</v>
          </cell>
          <cell r="B21">
            <v>3</v>
          </cell>
          <cell r="C21">
            <v>18675</v>
          </cell>
          <cell r="E21" t="str">
            <v>FIVE ACRES - THE BOYS &amp; GIRLS AID SOCIETY OF LA COUNTY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W21">
            <v>0</v>
          </cell>
          <cell r="AY21">
            <v>0</v>
          </cell>
          <cell r="BA21">
            <v>0</v>
          </cell>
          <cell r="BC21">
            <v>0</v>
          </cell>
          <cell r="BE21">
            <v>0</v>
          </cell>
          <cell r="BF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A22">
            <v>18681</v>
          </cell>
          <cell r="B22">
            <v>4</v>
          </cell>
          <cell r="C22">
            <v>18681</v>
          </cell>
          <cell r="E22" t="str">
            <v>CHILDREN'S BUREAU OF SOUTHERN CALIFORNIA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W22">
            <v>0</v>
          </cell>
          <cell r="AY22">
            <v>0</v>
          </cell>
          <cell r="BA22">
            <v>0</v>
          </cell>
          <cell r="BC22">
            <v>0</v>
          </cell>
          <cell r="BE22">
            <v>0</v>
          </cell>
          <cell r="BF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A23">
            <v>18701</v>
          </cell>
          <cell r="B23">
            <v>3</v>
          </cell>
          <cell r="C23">
            <v>18701</v>
          </cell>
          <cell r="E23" t="str">
            <v>FOOTHILL FAMILY SERVICE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W23">
            <v>0</v>
          </cell>
          <cell r="AY23">
            <v>0</v>
          </cell>
          <cell r="BA23">
            <v>0</v>
          </cell>
          <cell r="BC23">
            <v>0</v>
          </cell>
          <cell r="BE23">
            <v>0</v>
          </cell>
          <cell r="BF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A24">
            <v>20466</v>
          </cell>
          <cell r="B24" t="str">
            <v>7 &amp; 8</v>
          </cell>
          <cell r="C24">
            <v>20466</v>
          </cell>
          <cell r="E24" t="str">
            <v xml:space="preserve">BARBOUR AND FLOYD MEDICAL ASSOCIATES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W24">
            <v>0</v>
          </cell>
          <cell r="AY24">
            <v>0</v>
          </cell>
          <cell r="BA24">
            <v>0</v>
          </cell>
          <cell r="BC24">
            <v>0</v>
          </cell>
          <cell r="BE24">
            <v>0</v>
          </cell>
          <cell r="BF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A25">
            <v>20470</v>
          </cell>
          <cell r="B25">
            <v>3</v>
          </cell>
          <cell r="C25">
            <v>20470</v>
          </cell>
          <cell r="E25" t="str">
            <v>LOS ANGELES UNIFIED SCHOOL DISTRICT (97TH SCHOOL)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W25">
            <v>0</v>
          </cell>
          <cell r="AX25">
            <v>0</v>
          </cell>
          <cell r="AY25">
            <v>0</v>
          </cell>
          <cell r="BA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A26">
            <v>20486</v>
          </cell>
          <cell r="B26">
            <v>4</v>
          </cell>
          <cell r="C26">
            <v>20486</v>
          </cell>
          <cell r="E26" t="str">
            <v>HAMBURGER HOME (dba AVIVA CENTER)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W26">
            <v>0</v>
          </cell>
          <cell r="AY26">
            <v>0</v>
          </cell>
          <cell r="BA26">
            <v>0</v>
          </cell>
          <cell r="BC26">
            <v>0</v>
          </cell>
          <cell r="BE26">
            <v>0</v>
          </cell>
          <cell r="BF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A27">
            <v>20906</v>
          </cell>
          <cell r="B27">
            <v>4</v>
          </cell>
          <cell r="C27">
            <v>20906</v>
          </cell>
          <cell r="E27" t="str">
            <v>INTERCOMMUNITY CHILD GUIDANCE CTR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W27">
            <v>0</v>
          </cell>
          <cell r="AY27">
            <v>0</v>
          </cell>
          <cell r="BA27">
            <v>0</v>
          </cell>
          <cell r="BC27">
            <v>0</v>
          </cell>
          <cell r="BE27">
            <v>0</v>
          </cell>
          <cell r="BF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</row>
        <row r="28">
          <cell r="A28">
            <v>20961</v>
          </cell>
          <cell r="B28">
            <v>3</v>
          </cell>
          <cell r="C28">
            <v>20961</v>
          </cell>
          <cell r="E28" t="str">
            <v>SUNBRIDGE HARBOR VIEW REHAB CTR, INC. (FORMELY HARBOR VIEW)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W28">
            <v>0</v>
          </cell>
          <cell r="AY28">
            <v>0</v>
          </cell>
          <cell r="BA28">
            <v>0</v>
          </cell>
          <cell r="BC28">
            <v>0</v>
          </cell>
          <cell r="BE28">
            <v>0</v>
          </cell>
          <cell r="BF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A29">
            <v>20966</v>
          </cell>
          <cell r="B29" t="str">
            <v>ADJH</v>
          </cell>
          <cell r="C29">
            <v>20966</v>
          </cell>
          <cell r="E29" t="str">
            <v>HOMES FOR LIFE FOUNDATION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W29">
            <v>0</v>
          </cell>
          <cell r="AY29">
            <v>0</v>
          </cell>
          <cell r="BA29">
            <v>0</v>
          </cell>
          <cell r="BC29">
            <v>0</v>
          </cell>
          <cell r="BE29">
            <v>0</v>
          </cell>
          <cell r="BF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</row>
        <row r="30">
          <cell r="A30">
            <v>21526</v>
          </cell>
          <cell r="B30">
            <v>4</v>
          </cell>
          <cell r="C30">
            <v>21526</v>
          </cell>
          <cell r="E30" t="str">
            <v>ASC TREATMENT GROUP DBA THE ANNE SIPPI CLINIC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W30">
            <v>0</v>
          </cell>
          <cell r="AY30">
            <v>0</v>
          </cell>
          <cell r="BA30">
            <v>0</v>
          </cell>
          <cell r="BC30">
            <v>0</v>
          </cell>
          <cell r="BE30">
            <v>0</v>
          </cell>
          <cell r="BF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A31">
            <v>21527</v>
          </cell>
          <cell r="B31" t="str">
            <v>7 &amp; 8</v>
          </cell>
          <cell r="C31">
            <v>21527</v>
          </cell>
          <cell r="E31" t="str">
            <v>COLLEGE HOSPITAL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W31">
            <v>0</v>
          </cell>
          <cell r="AY31">
            <v>0</v>
          </cell>
          <cell r="BA31">
            <v>0</v>
          </cell>
          <cell r="BC31">
            <v>0</v>
          </cell>
          <cell r="BE31">
            <v>0</v>
          </cell>
          <cell r="BF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A32">
            <v>21528</v>
          </cell>
          <cell r="B32" t="str">
            <v>1, 2 &amp; 5</v>
          </cell>
          <cell r="C32">
            <v>21528</v>
          </cell>
          <cell r="E32" t="str">
            <v>TOPANGA-ROSCOE CORP (TOPANGA WEST GUEST HOME)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W32">
            <v>0</v>
          </cell>
          <cell r="AY32">
            <v>0</v>
          </cell>
          <cell r="BA32">
            <v>0</v>
          </cell>
          <cell r="BC32">
            <v>0</v>
          </cell>
          <cell r="BE32">
            <v>0</v>
          </cell>
          <cell r="BF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A33">
            <v>21568</v>
          </cell>
          <cell r="B33">
            <v>6</v>
          </cell>
          <cell r="C33">
            <v>21568</v>
          </cell>
          <cell r="E33" t="str">
            <v>ST. FRANCIS MEDICAL CENTER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W33">
            <v>0</v>
          </cell>
          <cell r="AY33">
            <v>0</v>
          </cell>
          <cell r="BA33">
            <v>0</v>
          </cell>
          <cell r="BC33">
            <v>0</v>
          </cell>
          <cell r="BE33">
            <v>0</v>
          </cell>
          <cell r="BF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A34">
            <v>21569</v>
          </cell>
          <cell r="B34">
            <v>4</v>
          </cell>
          <cell r="C34">
            <v>21569</v>
          </cell>
          <cell r="E34" t="str">
            <v>OPTIMIST BOYS' HOME &amp; RANCH INC.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W34">
            <v>0</v>
          </cell>
          <cell r="AY34">
            <v>0</v>
          </cell>
          <cell r="BA34">
            <v>0</v>
          </cell>
          <cell r="BC34">
            <v>0</v>
          </cell>
          <cell r="BE34">
            <v>0</v>
          </cell>
          <cell r="BF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A35">
            <v>21570</v>
          </cell>
          <cell r="B35" t="str">
            <v>7 &amp; 8</v>
          </cell>
          <cell r="C35">
            <v>21570</v>
          </cell>
          <cell r="E35" t="str">
            <v>COUNSELING &amp; RESEARCH ASSO. INC., (dba MASADA HOMES)</v>
          </cell>
          <cell r="F35">
            <v>98000</v>
          </cell>
          <cell r="G35">
            <v>98000</v>
          </cell>
          <cell r="H35">
            <v>42000</v>
          </cell>
          <cell r="I35">
            <v>42000</v>
          </cell>
          <cell r="L35">
            <v>52950</v>
          </cell>
          <cell r="M35">
            <v>53000</v>
          </cell>
          <cell r="N35">
            <v>70000</v>
          </cell>
          <cell r="O35">
            <v>70000</v>
          </cell>
          <cell r="P35">
            <v>263000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W35">
            <v>0</v>
          </cell>
          <cell r="AY35">
            <v>0</v>
          </cell>
          <cell r="BA35">
            <v>0</v>
          </cell>
          <cell r="BC35">
            <v>0</v>
          </cell>
          <cell r="BE35">
            <v>0</v>
          </cell>
          <cell r="BF35">
            <v>0</v>
          </cell>
          <cell r="BH35">
            <v>98000</v>
          </cell>
          <cell r="BI35">
            <v>42000</v>
          </cell>
          <cell r="BJ35">
            <v>0</v>
          </cell>
          <cell r="BK35">
            <v>53000</v>
          </cell>
          <cell r="BL35">
            <v>70000</v>
          </cell>
          <cell r="BM35">
            <v>263000</v>
          </cell>
        </row>
        <row r="36">
          <cell r="A36">
            <v>21571</v>
          </cell>
          <cell r="B36">
            <v>3</v>
          </cell>
          <cell r="C36">
            <v>21571</v>
          </cell>
          <cell r="E36" t="str">
            <v>EASTFIELD MING QUONG, INC. (FORMELY LA ORPHANS)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W36">
            <v>0</v>
          </cell>
          <cell r="AY36">
            <v>0</v>
          </cell>
          <cell r="BA36">
            <v>0</v>
          </cell>
          <cell r="BC36">
            <v>0</v>
          </cell>
          <cell r="BE36">
            <v>0</v>
          </cell>
          <cell r="BF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A37">
            <v>21573</v>
          </cell>
          <cell r="B37">
            <v>3</v>
          </cell>
          <cell r="C37">
            <v>21573</v>
          </cell>
          <cell r="E37" t="str">
            <v>PHOENIX HOUSES OF LOS ANGELES, INC.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W37">
            <v>0</v>
          </cell>
          <cell r="AY37">
            <v>0</v>
          </cell>
          <cell r="BA37">
            <v>0</v>
          </cell>
          <cell r="BC37">
            <v>0</v>
          </cell>
          <cell r="BE37">
            <v>0</v>
          </cell>
          <cell r="BF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A38">
            <v>21574</v>
          </cell>
          <cell r="B38">
            <v>3</v>
          </cell>
          <cell r="C38">
            <v>21574</v>
          </cell>
          <cell r="E38" t="str">
            <v>D' VEAL CORP. (dva D'VEAL FAMILY AND YOUTH SVCS)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W38">
            <v>0</v>
          </cell>
          <cell r="AY38">
            <v>0</v>
          </cell>
          <cell r="BA38">
            <v>0</v>
          </cell>
          <cell r="BC38">
            <v>0</v>
          </cell>
          <cell r="BE38">
            <v>0</v>
          </cell>
          <cell r="BF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A39">
            <v>21575</v>
          </cell>
          <cell r="B39" t="str">
            <v>7 &amp; 8</v>
          </cell>
          <cell r="C39">
            <v>21575</v>
          </cell>
          <cell r="E39" t="str">
            <v>CHILDNET YOUTH &amp; FAMILY SERVICES, INC.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W39">
            <v>0</v>
          </cell>
          <cell r="AY39">
            <v>0</v>
          </cell>
          <cell r="BA39">
            <v>0</v>
          </cell>
          <cell r="BC39">
            <v>0</v>
          </cell>
          <cell r="BE39">
            <v>0</v>
          </cell>
          <cell r="BF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A40">
            <v>23100</v>
          </cell>
          <cell r="B40">
            <v>4</v>
          </cell>
          <cell r="C40">
            <v>23100</v>
          </cell>
          <cell r="E40" t="str">
            <v>AIDS PROJECT LOS ANGELES, INC.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W40">
            <v>0</v>
          </cell>
          <cell r="AY40">
            <v>0</v>
          </cell>
          <cell r="BA40">
            <v>0</v>
          </cell>
          <cell r="BC40">
            <v>0</v>
          </cell>
          <cell r="BE40">
            <v>0</v>
          </cell>
          <cell r="BF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A41">
            <v>23101</v>
          </cell>
          <cell r="B41" t="str">
            <v>1, 2 &amp; 5</v>
          </cell>
          <cell r="C41">
            <v>23101</v>
          </cell>
          <cell r="E41" t="str">
            <v>EXCEPTIONAL CHILDREN'S FOUNDATION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W41">
            <v>0</v>
          </cell>
          <cell r="AY41">
            <v>0</v>
          </cell>
          <cell r="BA41">
            <v>0</v>
          </cell>
          <cell r="BC41">
            <v>0</v>
          </cell>
          <cell r="BE41">
            <v>0</v>
          </cell>
          <cell r="BF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</row>
        <row r="42">
          <cell r="A42">
            <v>23103</v>
          </cell>
          <cell r="B42" t="str">
            <v>7 &amp; 8</v>
          </cell>
          <cell r="C42">
            <v>23103</v>
          </cell>
          <cell r="E42" t="str">
            <v>ASSOC. LEAGUE OF MEXICAN AMERICAN DBA ALMA FAMILY SVCS</v>
          </cell>
          <cell r="F42">
            <v>140000</v>
          </cell>
          <cell r="G42">
            <v>140000</v>
          </cell>
          <cell r="H42">
            <v>56000</v>
          </cell>
          <cell r="I42">
            <v>56000</v>
          </cell>
          <cell r="L42">
            <v>77660</v>
          </cell>
          <cell r="M42">
            <v>77700</v>
          </cell>
          <cell r="N42">
            <v>112000</v>
          </cell>
          <cell r="O42">
            <v>112000</v>
          </cell>
          <cell r="P42">
            <v>385700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88600</v>
          </cell>
          <cell r="AQ42">
            <v>88600</v>
          </cell>
          <cell r="AR42">
            <v>0</v>
          </cell>
          <cell r="AS42">
            <v>0</v>
          </cell>
          <cell r="AT42">
            <v>88600</v>
          </cell>
          <cell r="AW42">
            <v>0</v>
          </cell>
          <cell r="AY42">
            <v>0</v>
          </cell>
          <cell r="BA42">
            <v>0</v>
          </cell>
          <cell r="BC42">
            <v>0</v>
          </cell>
          <cell r="BE42">
            <v>0</v>
          </cell>
          <cell r="BF42">
            <v>0</v>
          </cell>
          <cell r="BH42">
            <v>140000</v>
          </cell>
          <cell r="BI42">
            <v>56000</v>
          </cell>
          <cell r="BJ42">
            <v>0</v>
          </cell>
          <cell r="BK42">
            <v>166300</v>
          </cell>
          <cell r="BL42">
            <v>112000</v>
          </cell>
          <cell r="BM42">
            <v>474300</v>
          </cell>
        </row>
        <row r="43">
          <cell r="A43">
            <v>23105</v>
          </cell>
          <cell r="B43">
            <v>3</v>
          </cell>
          <cell r="C43">
            <v>23105</v>
          </cell>
          <cell r="E43" t="str">
            <v xml:space="preserve">BRASWELL REHAB INST FOR DEV. OF GROWTH (dba BRIDGES)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W43">
            <v>0</v>
          </cell>
          <cell r="AY43">
            <v>0</v>
          </cell>
          <cell r="BA43">
            <v>0</v>
          </cell>
          <cell r="BC43">
            <v>0</v>
          </cell>
          <cell r="BE43">
            <v>0</v>
          </cell>
          <cell r="BF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</row>
        <row r="44">
          <cell r="A44">
            <v>23106</v>
          </cell>
          <cell r="B44" t="str">
            <v>1,2 &amp; 5</v>
          </cell>
          <cell r="C44">
            <v>23106</v>
          </cell>
          <cell r="E44" t="str">
            <v>ALCOTT CENTER FOR MH  SERVICES(Beverlywood)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W44">
            <v>0</v>
          </cell>
          <cell r="AY44">
            <v>0</v>
          </cell>
          <cell r="BA44">
            <v>0</v>
          </cell>
          <cell r="BC44">
            <v>0</v>
          </cell>
          <cell r="BE44">
            <v>0</v>
          </cell>
          <cell r="BF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</row>
        <row r="45">
          <cell r="A45">
            <v>23108</v>
          </cell>
          <cell r="B45" t="str">
            <v>7 &amp; 8</v>
          </cell>
          <cell r="C45">
            <v>23108</v>
          </cell>
          <cell r="E45" t="str">
            <v xml:space="preserve">FOR THE CHILD, INC. 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W45">
            <v>0</v>
          </cell>
          <cell r="AY45">
            <v>0</v>
          </cell>
          <cell r="BA45">
            <v>0</v>
          </cell>
          <cell r="BC45">
            <v>0</v>
          </cell>
          <cell r="BE45">
            <v>0</v>
          </cell>
          <cell r="BF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A46">
            <v>23109</v>
          </cell>
          <cell r="B46">
            <v>4</v>
          </cell>
          <cell r="C46">
            <v>23109</v>
          </cell>
          <cell r="E46" t="str">
            <v>CEDARS-SINAI MEDICAL CENTER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W46">
            <v>0</v>
          </cell>
          <cell r="AY46">
            <v>0</v>
          </cell>
          <cell r="BA46">
            <v>0</v>
          </cell>
          <cell r="BC46">
            <v>0</v>
          </cell>
          <cell r="BE46">
            <v>0</v>
          </cell>
          <cell r="BF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</row>
        <row r="47">
          <cell r="A47">
            <v>23112</v>
          </cell>
          <cell r="B47">
            <v>4</v>
          </cell>
          <cell r="C47">
            <v>23112</v>
          </cell>
          <cell r="E47" t="str">
            <v>CHILDREN'S HOSPITAL OF LOS ANGELES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W47">
            <v>0</v>
          </cell>
          <cell r="AY47">
            <v>0</v>
          </cell>
          <cell r="BA47">
            <v>0</v>
          </cell>
          <cell r="BC47">
            <v>0</v>
          </cell>
          <cell r="BE47">
            <v>0</v>
          </cell>
          <cell r="BF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</row>
        <row r="48">
          <cell r="A48">
            <v>23113</v>
          </cell>
          <cell r="B48" t="str">
            <v>7 &amp; 8</v>
          </cell>
          <cell r="C48">
            <v>23113</v>
          </cell>
          <cell r="E48" t="str">
            <v>CITY OF GARDENA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W48">
            <v>0</v>
          </cell>
          <cell r="AY48">
            <v>0</v>
          </cell>
          <cell r="BA48">
            <v>0</v>
          </cell>
          <cell r="BC48">
            <v>0</v>
          </cell>
          <cell r="BE48">
            <v>0</v>
          </cell>
          <cell r="BF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</row>
        <row r="49">
          <cell r="A49">
            <v>23114</v>
          </cell>
          <cell r="B49">
            <v>4</v>
          </cell>
          <cell r="C49">
            <v>23114</v>
          </cell>
          <cell r="E49" t="str">
            <v>COMMUNITY FAMILY GUIDANCE CENTER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W49">
            <v>0</v>
          </cell>
          <cell r="AY49">
            <v>0</v>
          </cell>
          <cell r="BA49">
            <v>0</v>
          </cell>
          <cell r="BC49">
            <v>0</v>
          </cell>
          <cell r="BE49">
            <v>0</v>
          </cell>
          <cell r="BF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</row>
        <row r="50">
          <cell r="A50">
            <v>23116</v>
          </cell>
          <cell r="B50" t="str">
            <v>1, 2 &amp; 5</v>
          </cell>
          <cell r="C50">
            <v>23116</v>
          </cell>
          <cell r="E50" t="str">
            <v xml:space="preserve">DIDI HIRSCH PSYCHIATRIC SERVICE </v>
          </cell>
          <cell r="F50">
            <v>588000</v>
          </cell>
          <cell r="G50">
            <v>588000</v>
          </cell>
          <cell r="H50">
            <v>252000</v>
          </cell>
          <cell r="I50">
            <v>252000</v>
          </cell>
          <cell r="L50">
            <v>317700</v>
          </cell>
          <cell r="M50">
            <v>317700</v>
          </cell>
          <cell r="N50">
            <v>420000</v>
          </cell>
          <cell r="O50">
            <v>420000</v>
          </cell>
          <cell r="P50">
            <v>1577700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W50">
            <v>0</v>
          </cell>
          <cell r="AX50">
            <v>109448</v>
          </cell>
          <cell r="AY50">
            <v>109400</v>
          </cell>
          <cell r="BA50">
            <v>0</v>
          </cell>
          <cell r="BC50">
            <v>0</v>
          </cell>
          <cell r="BD50">
            <v>12161</v>
          </cell>
          <cell r="BE50">
            <v>12200</v>
          </cell>
          <cell r="BF50">
            <v>121600</v>
          </cell>
          <cell r="BH50">
            <v>588000</v>
          </cell>
          <cell r="BI50">
            <v>361400</v>
          </cell>
          <cell r="BJ50">
            <v>0</v>
          </cell>
          <cell r="BK50">
            <v>317700</v>
          </cell>
          <cell r="BL50">
            <v>432200</v>
          </cell>
          <cell r="BM50">
            <v>1699300</v>
          </cell>
        </row>
        <row r="51">
          <cell r="A51">
            <v>23118</v>
          </cell>
          <cell r="B51">
            <v>3</v>
          </cell>
          <cell r="C51">
            <v>23118</v>
          </cell>
          <cell r="E51" t="str">
            <v>DUBNOFF CENTER FOR CHILD DEV &amp; EDU THERAPY, INC.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39810</v>
          </cell>
          <cell r="AS51">
            <v>39800</v>
          </cell>
          <cell r="AT51">
            <v>39800</v>
          </cell>
          <cell r="AW51">
            <v>0</v>
          </cell>
          <cell r="AY51">
            <v>0</v>
          </cell>
          <cell r="BA51">
            <v>0</v>
          </cell>
          <cell r="BC51">
            <v>0</v>
          </cell>
          <cell r="BE51">
            <v>0</v>
          </cell>
          <cell r="BF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39800</v>
          </cell>
          <cell r="BM51">
            <v>39800</v>
          </cell>
        </row>
        <row r="52">
          <cell r="A52">
            <v>23119</v>
          </cell>
          <cell r="B52">
            <v>3</v>
          </cell>
          <cell r="C52">
            <v>23119</v>
          </cell>
          <cell r="E52" t="str">
            <v>EL CENTRO DE AMISTAD, INC.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W52">
            <v>0</v>
          </cell>
          <cell r="AY52">
            <v>0</v>
          </cell>
          <cell r="BA52">
            <v>0</v>
          </cell>
          <cell r="BC52">
            <v>0</v>
          </cell>
          <cell r="BE52">
            <v>0</v>
          </cell>
          <cell r="BF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</row>
        <row r="53">
          <cell r="A53">
            <v>27492</v>
          </cell>
          <cell r="B53" t="str">
            <v>6 &amp; 8</v>
          </cell>
          <cell r="C53">
            <v>27492</v>
          </cell>
          <cell r="E53" t="str">
            <v xml:space="preserve">FH &amp; HF TORRANCE I, LLC C/O HEALTH QUALITY MANAGEMENT 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W53">
            <v>0</v>
          </cell>
          <cell r="AY53">
            <v>0</v>
          </cell>
          <cell r="BA53">
            <v>0</v>
          </cell>
          <cell r="BC53">
            <v>0</v>
          </cell>
          <cell r="BE53">
            <v>0</v>
          </cell>
          <cell r="BF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</row>
        <row r="54">
          <cell r="A54">
            <v>23122</v>
          </cell>
          <cell r="B54">
            <v>4</v>
          </cell>
          <cell r="C54">
            <v>23122</v>
          </cell>
          <cell r="E54" t="str">
            <v xml:space="preserve">ENKI HEALTH AND RESEARCH SYSTEMS, INC. 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3400</v>
          </cell>
          <cell r="BC54">
            <v>3400</v>
          </cell>
          <cell r="BD54">
            <v>64600</v>
          </cell>
          <cell r="BE54">
            <v>64600</v>
          </cell>
          <cell r="BF54">
            <v>68000</v>
          </cell>
          <cell r="BH54">
            <v>0</v>
          </cell>
          <cell r="BI54">
            <v>0</v>
          </cell>
          <cell r="BJ54">
            <v>0</v>
          </cell>
          <cell r="BK54">
            <v>3400</v>
          </cell>
          <cell r="BL54">
            <v>64600</v>
          </cell>
          <cell r="BM54">
            <v>68000</v>
          </cell>
        </row>
        <row r="55">
          <cell r="A55">
            <v>23123</v>
          </cell>
          <cell r="B55">
            <v>4</v>
          </cell>
          <cell r="C55">
            <v>23123</v>
          </cell>
          <cell r="E55" t="str">
            <v>FILIPINO-AMERICAN SERVICE GROUP, INC.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W55">
            <v>0</v>
          </cell>
          <cell r="AY55">
            <v>0</v>
          </cell>
          <cell r="BA55">
            <v>0</v>
          </cell>
          <cell r="BC55">
            <v>0</v>
          </cell>
          <cell r="BE55">
            <v>0</v>
          </cell>
          <cell r="BF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</row>
        <row r="56">
          <cell r="A56">
            <v>23125</v>
          </cell>
          <cell r="B56">
            <v>6</v>
          </cell>
          <cell r="C56">
            <v>23125</v>
          </cell>
          <cell r="E56" t="str">
            <v>1736 FAMILY CRISIS CENTER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W56">
            <v>0</v>
          </cell>
          <cell r="AY56">
            <v>0</v>
          </cell>
          <cell r="BA56">
            <v>0</v>
          </cell>
          <cell r="BC56">
            <v>0</v>
          </cell>
          <cell r="BE56">
            <v>0</v>
          </cell>
          <cell r="BF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</row>
        <row r="57">
          <cell r="A57">
            <v>23128</v>
          </cell>
          <cell r="B57">
            <v>4</v>
          </cell>
          <cell r="C57">
            <v>23128</v>
          </cell>
          <cell r="E57" t="str">
            <v xml:space="preserve">GATEWAYS HOSPITAL &amp; MHC 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162100</v>
          </cell>
          <cell r="AQ57">
            <v>162100</v>
          </cell>
          <cell r="AR57">
            <v>0</v>
          </cell>
          <cell r="AS57">
            <v>0</v>
          </cell>
          <cell r="AT57">
            <v>162100</v>
          </cell>
          <cell r="AW57">
            <v>0</v>
          </cell>
          <cell r="AY57">
            <v>0</v>
          </cell>
          <cell r="BA57">
            <v>0</v>
          </cell>
          <cell r="BC57">
            <v>0</v>
          </cell>
          <cell r="BE57">
            <v>0</v>
          </cell>
          <cell r="BF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162100</v>
          </cell>
          <cell r="BL57">
            <v>0</v>
          </cell>
          <cell r="BM57">
            <v>162100</v>
          </cell>
        </row>
        <row r="58">
          <cell r="A58">
            <v>23132</v>
          </cell>
          <cell r="B58">
            <v>3</v>
          </cell>
          <cell r="C58">
            <v>23132</v>
          </cell>
          <cell r="E58" t="str">
            <v>HATHAWAY SYCAMORES CHILD &amp; FAMILY SERVICES</v>
          </cell>
          <cell r="F58">
            <v>294000</v>
          </cell>
          <cell r="G58">
            <v>294000</v>
          </cell>
          <cell r="H58">
            <v>126000</v>
          </cell>
          <cell r="I58">
            <v>126000</v>
          </cell>
          <cell r="L58">
            <v>158850</v>
          </cell>
          <cell r="M58">
            <v>158900</v>
          </cell>
          <cell r="N58">
            <v>210000</v>
          </cell>
          <cell r="O58">
            <v>210000</v>
          </cell>
          <cell r="P58">
            <v>788900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W58">
            <v>0</v>
          </cell>
          <cell r="AY58">
            <v>0</v>
          </cell>
          <cell r="BA58">
            <v>0</v>
          </cell>
          <cell r="BC58">
            <v>0</v>
          </cell>
          <cell r="BE58">
            <v>0</v>
          </cell>
          <cell r="BF58">
            <v>0</v>
          </cell>
          <cell r="BH58">
            <v>294000</v>
          </cell>
          <cell r="BI58">
            <v>126000</v>
          </cell>
          <cell r="BJ58">
            <v>0</v>
          </cell>
          <cell r="BK58">
            <v>158900</v>
          </cell>
          <cell r="BL58">
            <v>210000</v>
          </cell>
          <cell r="BM58">
            <v>788900</v>
          </cell>
        </row>
        <row r="59">
          <cell r="A59">
            <v>23133</v>
          </cell>
          <cell r="B59" t="str">
            <v>1, 2 &amp; 5</v>
          </cell>
          <cell r="C59">
            <v>23133</v>
          </cell>
          <cell r="E59" t="str">
            <v>HILLVIEW MENTAL HEALTH CENTER,  INC.</v>
          </cell>
          <cell r="F59">
            <v>252000</v>
          </cell>
          <cell r="G59">
            <v>252000</v>
          </cell>
          <cell r="H59">
            <v>112000</v>
          </cell>
          <cell r="I59">
            <v>112000</v>
          </cell>
          <cell r="L59">
            <v>141200</v>
          </cell>
          <cell r="M59">
            <v>141200</v>
          </cell>
          <cell r="N59">
            <v>196000</v>
          </cell>
          <cell r="O59">
            <v>196000</v>
          </cell>
          <cell r="P59">
            <v>701200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W59">
            <v>0</v>
          </cell>
          <cell r="AY59">
            <v>0</v>
          </cell>
          <cell r="BA59">
            <v>0</v>
          </cell>
          <cell r="BC59">
            <v>0</v>
          </cell>
          <cell r="BE59">
            <v>0</v>
          </cell>
          <cell r="BF59">
            <v>0</v>
          </cell>
          <cell r="BH59">
            <v>252000</v>
          </cell>
          <cell r="BI59">
            <v>112000</v>
          </cell>
          <cell r="BJ59">
            <v>0</v>
          </cell>
          <cell r="BK59">
            <v>141200</v>
          </cell>
          <cell r="BL59">
            <v>196000</v>
          </cell>
          <cell r="BM59">
            <v>701200</v>
          </cell>
        </row>
        <row r="60">
          <cell r="A60">
            <v>23134</v>
          </cell>
          <cell r="B60">
            <v>4</v>
          </cell>
          <cell r="C60">
            <v>23134</v>
          </cell>
          <cell r="E60" t="str">
            <v>CLONTARF MANOR INC.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W60">
            <v>0</v>
          </cell>
          <cell r="AX60">
            <v>0</v>
          </cell>
          <cell r="AY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</row>
        <row r="61">
          <cell r="A61">
            <v>23135</v>
          </cell>
          <cell r="B61">
            <v>3</v>
          </cell>
          <cell r="C61">
            <v>23135</v>
          </cell>
          <cell r="E61" t="str">
            <v xml:space="preserve">HILLSIDES (FORMERLY CHURCH HOME FOR CHILDREN) </v>
          </cell>
          <cell r="F61">
            <v>462000</v>
          </cell>
          <cell r="G61">
            <v>462000</v>
          </cell>
          <cell r="H61">
            <v>196000</v>
          </cell>
          <cell r="I61">
            <v>196000</v>
          </cell>
          <cell r="J61">
            <v>57503</v>
          </cell>
          <cell r="K61">
            <v>57500</v>
          </cell>
          <cell r="L61">
            <v>254160</v>
          </cell>
          <cell r="M61">
            <v>254200</v>
          </cell>
          <cell r="N61">
            <v>350000</v>
          </cell>
          <cell r="O61">
            <v>350000</v>
          </cell>
          <cell r="P61">
            <v>1262200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W61">
            <v>0</v>
          </cell>
          <cell r="AY61">
            <v>0</v>
          </cell>
          <cell r="AZ61">
            <v>-0.14285714285506401</v>
          </cell>
          <cell r="BA61">
            <v>0</v>
          </cell>
          <cell r="BC61">
            <v>0</v>
          </cell>
          <cell r="BE61">
            <v>0</v>
          </cell>
          <cell r="BF61">
            <v>0</v>
          </cell>
          <cell r="BH61">
            <v>462000</v>
          </cell>
          <cell r="BI61">
            <v>196000</v>
          </cell>
          <cell r="BJ61">
            <v>57500</v>
          </cell>
          <cell r="BK61">
            <v>254200</v>
          </cell>
          <cell r="BL61">
            <v>350000</v>
          </cell>
          <cell r="BM61">
            <v>1319700</v>
          </cell>
        </row>
        <row r="62">
          <cell r="A62">
            <v>23136</v>
          </cell>
          <cell r="B62">
            <v>6</v>
          </cell>
          <cell r="C62">
            <v>23136</v>
          </cell>
          <cell r="E62" t="str">
            <v xml:space="preserve">KEDREN COMMUNITY HEALTH CENTER, INC. DBA KEDREN </v>
          </cell>
          <cell r="F62">
            <v>154000</v>
          </cell>
          <cell r="G62">
            <v>154000</v>
          </cell>
          <cell r="H62">
            <v>70000</v>
          </cell>
          <cell r="I62">
            <v>70000</v>
          </cell>
          <cell r="L62">
            <v>88250</v>
          </cell>
          <cell r="M62">
            <v>88300</v>
          </cell>
          <cell r="N62">
            <v>126000</v>
          </cell>
          <cell r="O62">
            <v>126000</v>
          </cell>
          <cell r="P62">
            <v>438300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W62">
            <v>0</v>
          </cell>
          <cell r="AY62">
            <v>0</v>
          </cell>
          <cell r="BA62">
            <v>0</v>
          </cell>
          <cell r="BC62">
            <v>0</v>
          </cell>
          <cell r="BE62">
            <v>0</v>
          </cell>
          <cell r="BF62">
            <v>0</v>
          </cell>
          <cell r="BH62">
            <v>154000</v>
          </cell>
          <cell r="BI62">
            <v>70000</v>
          </cell>
          <cell r="BJ62">
            <v>0</v>
          </cell>
          <cell r="BK62">
            <v>88300</v>
          </cell>
          <cell r="BL62">
            <v>126000</v>
          </cell>
          <cell r="BM62">
            <v>438300</v>
          </cell>
        </row>
        <row r="63">
          <cell r="A63">
            <v>23137</v>
          </cell>
          <cell r="B63">
            <v>4</v>
          </cell>
          <cell r="C63">
            <v>23137</v>
          </cell>
          <cell r="E63" t="str">
            <v>KOREATOWN YOUTH &amp; COMMUNITY CENTER, INC.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W63">
            <v>0</v>
          </cell>
          <cell r="AY63">
            <v>0</v>
          </cell>
          <cell r="BA63">
            <v>0</v>
          </cell>
          <cell r="BB63">
            <v>950</v>
          </cell>
          <cell r="BC63">
            <v>1000</v>
          </cell>
          <cell r="BD63">
            <v>17530</v>
          </cell>
          <cell r="BE63">
            <v>17500</v>
          </cell>
          <cell r="BF63">
            <v>18500</v>
          </cell>
          <cell r="BH63">
            <v>0</v>
          </cell>
          <cell r="BI63">
            <v>0</v>
          </cell>
          <cell r="BJ63">
            <v>0</v>
          </cell>
          <cell r="BK63">
            <v>1000</v>
          </cell>
          <cell r="BL63">
            <v>17500</v>
          </cell>
          <cell r="BM63">
            <v>18500</v>
          </cell>
        </row>
        <row r="64">
          <cell r="A64">
            <v>23138</v>
          </cell>
          <cell r="B64" t="str">
            <v>1,2 &amp; 5</v>
          </cell>
          <cell r="C64">
            <v>23138</v>
          </cell>
          <cell r="E64" t="str">
            <v xml:space="preserve">THE HELP GROUP C&amp;F CTR (FORMELY LA CTR FOR THERAPY &amp; ED) 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W64">
            <v>0</v>
          </cell>
          <cell r="AY64">
            <v>0</v>
          </cell>
          <cell r="BA64">
            <v>0</v>
          </cell>
          <cell r="BC64">
            <v>0</v>
          </cell>
          <cell r="BE64">
            <v>0</v>
          </cell>
          <cell r="BF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A65">
            <v>23141</v>
          </cell>
          <cell r="B65" t="str">
            <v>7 &amp; 8</v>
          </cell>
          <cell r="C65">
            <v>23141</v>
          </cell>
          <cell r="E65" t="str">
            <v>LOS ANGELES CHILD GUIDANCE CLINIC</v>
          </cell>
          <cell r="F65">
            <v>154000</v>
          </cell>
          <cell r="G65">
            <v>154000</v>
          </cell>
          <cell r="H65">
            <v>70000</v>
          </cell>
          <cell r="I65">
            <v>70000</v>
          </cell>
          <cell r="L65">
            <v>88250</v>
          </cell>
          <cell r="M65">
            <v>88300</v>
          </cell>
          <cell r="N65">
            <v>126000</v>
          </cell>
          <cell r="O65">
            <v>126000</v>
          </cell>
          <cell r="P65">
            <v>438300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W65">
            <v>0</v>
          </cell>
          <cell r="AY65">
            <v>0</v>
          </cell>
          <cell r="BA65">
            <v>0</v>
          </cell>
          <cell r="BC65">
            <v>0</v>
          </cell>
          <cell r="BD65">
            <v>33778</v>
          </cell>
          <cell r="BE65">
            <v>33800</v>
          </cell>
          <cell r="BF65">
            <v>33800</v>
          </cell>
          <cell r="BH65">
            <v>154000</v>
          </cell>
          <cell r="BI65">
            <v>70000</v>
          </cell>
          <cell r="BJ65">
            <v>0</v>
          </cell>
          <cell r="BK65">
            <v>88300</v>
          </cell>
          <cell r="BL65">
            <v>159800</v>
          </cell>
          <cell r="BM65">
            <v>472100</v>
          </cell>
        </row>
        <row r="66">
          <cell r="A66">
            <v>23142</v>
          </cell>
          <cell r="B66">
            <v>4</v>
          </cell>
          <cell r="C66">
            <v>23142</v>
          </cell>
          <cell r="E66" t="str">
            <v>LOS ANGELES GAY &amp; LESBIAN COMMUNITY SVCS CTR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W66">
            <v>0</v>
          </cell>
          <cell r="AY66">
            <v>0</v>
          </cell>
          <cell r="BA66">
            <v>0</v>
          </cell>
          <cell r="BC66">
            <v>0</v>
          </cell>
          <cell r="BE66">
            <v>0</v>
          </cell>
          <cell r="BF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</row>
        <row r="67">
          <cell r="A67">
            <v>23143</v>
          </cell>
          <cell r="B67">
            <v>4</v>
          </cell>
          <cell r="C67">
            <v>23143</v>
          </cell>
          <cell r="E67" t="str">
            <v xml:space="preserve">LAMP INC. 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W67">
            <v>0</v>
          </cell>
          <cell r="AY67">
            <v>0</v>
          </cell>
          <cell r="BA67">
            <v>0</v>
          </cell>
          <cell r="BC67">
            <v>0</v>
          </cell>
          <cell r="BE67">
            <v>0</v>
          </cell>
          <cell r="BF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</row>
        <row r="68">
          <cell r="A68">
            <v>23146</v>
          </cell>
          <cell r="B68" t="str">
            <v>7 &amp; 8</v>
          </cell>
          <cell r="C68">
            <v>23146</v>
          </cell>
          <cell r="E68" t="str">
            <v>MENTAL HEALTH AMERICA OF LOS ANGELES</v>
          </cell>
          <cell r="F68">
            <v>630000</v>
          </cell>
          <cell r="G68">
            <v>630000</v>
          </cell>
          <cell r="H68">
            <v>336000</v>
          </cell>
          <cell r="I68">
            <v>336000</v>
          </cell>
          <cell r="L68">
            <v>338810</v>
          </cell>
          <cell r="M68">
            <v>338800</v>
          </cell>
          <cell r="N68">
            <v>395636</v>
          </cell>
          <cell r="O68">
            <v>395600</v>
          </cell>
          <cell r="P68">
            <v>1700400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W68">
            <v>0</v>
          </cell>
          <cell r="AY68">
            <v>0</v>
          </cell>
          <cell r="BA68">
            <v>0</v>
          </cell>
          <cell r="BC68">
            <v>0</v>
          </cell>
          <cell r="BE68">
            <v>0</v>
          </cell>
          <cell r="BF68">
            <v>0</v>
          </cell>
          <cell r="BH68">
            <v>630000</v>
          </cell>
          <cell r="BI68">
            <v>336000</v>
          </cell>
          <cell r="BJ68">
            <v>0</v>
          </cell>
          <cell r="BK68">
            <v>338800</v>
          </cell>
          <cell r="BL68">
            <v>395600</v>
          </cell>
          <cell r="BM68">
            <v>1700400</v>
          </cell>
        </row>
        <row r="69">
          <cell r="A69">
            <v>23149</v>
          </cell>
          <cell r="B69">
            <v>3</v>
          </cell>
          <cell r="C69">
            <v>23149</v>
          </cell>
          <cell r="E69" t="str">
            <v xml:space="preserve">PENNY LANE CENTERS (NATIONAL FOUNDATION TREATMENT) 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51899</v>
          </cell>
          <cell r="AS69">
            <v>51900</v>
          </cell>
          <cell r="AT69">
            <v>51900</v>
          </cell>
          <cell r="AW69">
            <v>0</v>
          </cell>
          <cell r="AY69">
            <v>0</v>
          </cell>
          <cell r="BA69">
            <v>0</v>
          </cell>
          <cell r="BC69">
            <v>0</v>
          </cell>
          <cell r="BE69">
            <v>0</v>
          </cell>
          <cell r="BF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51900</v>
          </cell>
          <cell r="BM69">
            <v>51900</v>
          </cell>
        </row>
        <row r="70">
          <cell r="A70">
            <v>23151</v>
          </cell>
          <cell r="B70" t="str">
            <v>1, 2 &amp; 5</v>
          </cell>
          <cell r="C70">
            <v>23151</v>
          </cell>
          <cell r="E70" t="str">
            <v>OCEAN PARK COMMUNITY CENTER (McKinney)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W70">
            <v>0</v>
          </cell>
          <cell r="AY70">
            <v>0</v>
          </cell>
          <cell r="BA70">
            <v>0</v>
          </cell>
          <cell r="BC70">
            <v>0</v>
          </cell>
          <cell r="BE70">
            <v>0</v>
          </cell>
          <cell r="BF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</row>
        <row r="71">
          <cell r="A71">
            <v>23153</v>
          </cell>
          <cell r="B71">
            <v>3</v>
          </cell>
          <cell r="C71">
            <v>23153</v>
          </cell>
          <cell r="E71" t="str">
            <v xml:space="preserve">PACIFIC CLINICS </v>
          </cell>
          <cell r="F71">
            <v>1246000</v>
          </cell>
          <cell r="G71">
            <v>1246000</v>
          </cell>
          <cell r="H71">
            <v>546000</v>
          </cell>
          <cell r="I71">
            <v>546000</v>
          </cell>
          <cell r="L71">
            <v>698940</v>
          </cell>
          <cell r="M71">
            <v>698900</v>
          </cell>
          <cell r="N71">
            <v>980000</v>
          </cell>
          <cell r="O71">
            <v>980000</v>
          </cell>
          <cell r="P71">
            <v>3470900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W71">
            <v>0</v>
          </cell>
          <cell r="AY71">
            <v>0</v>
          </cell>
          <cell r="BA71">
            <v>0</v>
          </cell>
          <cell r="BC71">
            <v>0</v>
          </cell>
          <cell r="BE71">
            <v>0</v>
          </cell>
          <cell r="BF71">
            <v>0</v>
          </cell>
          <cell r="BH71">
            <v>1246000</v>
          </cell>
          <cell r="BI71">
            <v>546000</v>
          </cell>
          <cell r="BJ71">
            <v>0</v>
          </cell>
          <cell r="BK71">
            <v>698900</v>
          </cell>
          <cell r="BL71">
            <v>980000</v>
          </cell>
          <cell r="BM71">
            <v>3470900</v>
          </cell>
        </row>
        <row r="72">
          <cell r="A72">
            <v>23157</v>
          </cell>
          <cell r="B72" t="str">
            <v>7 &amp; 8</v>
          </cell>
          <cell r="C72">
            <v>23157</v>
          </cell>
          <cell r="E72" t="str">
            <v>THE GUIDANCE CENTER (GREATER LONG BEACH CHILD)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W72">
            <v>0</v>
          </cell>
          <cell r="AY72">
            <v>0</v>
          </cell>
          <cell r="BA72">
            <v>0</v>
          </cell>
          <cell r="BC72">
            <v>0</v>
          </cell>
          <cell r="BE72">
            <v>0</v>
          </cell>
          <cell r="BF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</row>
        <row r="73">
          <cell r="A73">
            <v>23162</v>
          </cell>
          <cell r="B73" t="str">
            <v>2 &amp; 5</v>
          </cell>
          <cell r="C73">
            <v>23162</v>
          </cell>
          <cell r="E73" t="str">
            <v>CHILD AND FAMILY GUIDANCE CENTER (SFV)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W73">
            <v>0</v>
          </cell>
          <cell r="AY73">
            <v>0</v>
          </cell>
          <cell r="BA73">
            <v>0</v>
          </cell>
          <cell r="BB73">
            <v>12450</v>
          </cell>
          <cell r="BC73">
            <v>12500</v>
          </cell>
          <cell r="BD73">
            <v>112050</v>
          </cell>
          <cell r="BE73">
            <v>112100</v>
          </cell>
          <cell r="BF73">
            <v>124600</v>
          </cell>
          <cell r="BH73">
            <v>0</v>
          </cell>
          <cell r="BI73">
            <v>0</v>
          </cell>
          <cell r="BJ73">
            <v>0</v>
          </cell>
          <cell r="BK73">
            <v>12500</v>
          </cell>
          <cell r="BL73">
            <v>112100</v>
          </cell>
          <cell r="BM73">
            <v>124600</v>
          </cell>
        </row>
        <row r="74">
          <cell r="A74">
            <v>23163</v>
          </cell>
          <cell r="B74" t="str">
            <v>1, 2 &amp; 5</v>
          </cell>
          <cell r="C74">
            <v>23163</v>
          </cell>
          <cell r="E74" t="str">
            <v xml:space="preserve">SAN FERNANDO VALLEY COMMUNITY MHC, INC. </v>
          </cell>
          <cell r="F74">
            <v>252000</v>
          </cell>
          <cell r="G74">
            <v>252000</v>
          </cell>
          <cell r="H74">
            <v>112000</v>
          </cell>
          <cell r="I74">
            <v>112000</v>
          </cell>
          <cell r="L74">
            <v>141200</v>
          </cell>
          <cell r="M74">
            <v>141200</v>
          </cell>
          <cell r="N74">
            <v>196000</v>
          </cell>
          <cell r="O74">
            <v>196000</v>
          </cell>
          <cell r="P74">
            <v>701200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169300</v>
          </cell>
          <cell r="AQ74">
            <v>169300</v>
          </cell>
          <cell r="AR74">
            <v>0</v>
          </cell>
          <cell r="AS74">
            <v>0</v>
          </cell>
          <cell r="AT74">
            <v>169300</v>
          </cell>
          <cell r="AW74">
            <v>0</v>
          </cell>
          <cell r="AY74">
            <v>0</v>
          </cell>
          <cell r="BA74">
            <v>0</v>
          </cell>
          <cell r="BC74">
            <v>0</v>
          </cell>
          <cell r="BE74">
            <v>0</v>
          </cell>
          <cell r="BF74">
            <v>0</v>
          </cell>
          <cell r="BH74">
            <v>252000</v>
          </cell>
          <cell r="BI74">
            <v>112000</v>
          </cell>
          <cell r="BJ74">
            <v>0</v>
          </cell>
          <cell r="BK74">
            <v>310500</v>
          </cell>
          <cell r="BL74">
            <v>196000</v>
          </cell>
          <cell r="BM74">
            <v>870500</v>
          </cell>
        </row>
        <row r="75">
          <cell r="A75">
            <v>23164</v>
          </cell>
          <cell r="B75" t="str">
            <v>7 &amp; 8</v>
          </cell>
          <cell r="C75">
            <v>23164</v>
          </cell>
          <cell r="E75" t="str">
            <v>HEALTH VIEW INC.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W75">
            <v>0</v>
          </cell>
          <cell r="AY75">
            <v>0</v>
          </cell>
          <cell r="BA75">
            <v>0</v>
          </cell>
          <cell r="BC75">
            <v>0</v>
          </cell>
          <cell r="BE75">
            <v>0</v>
          </cell>
          <cell r="BF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</row>
        <row r="76">
          <cell r="A76">
            <v>23165</v>
          </cell>
          <cell r="B76" t="str">
            <v>2 &amp; 5</v>
          </cell>
          <cell r="C76">
            <v>23165</v>
          </cell>
          <cell r="E76" t="str">
            <v>CHILD &amp; FAMILY CENTER (SANTA CLARITA CHILD &amp; FAMILY)</v>
          </cell>
          <cell r="F76">
            <v>98000</v>
          </cell>
          <cell r="G76">
            <v>98000</v>
          </cell>
          <cell r="H76">
            <v>42000</v>
          </cell>
          <cell r="I76">
            <v>42000</v>
          </cell>
          <cell r="L76">
            <v>52950</v>
          </cell>
          <cell r="M76">
            <v>53000</v>
          </cell>
          <cell r="N76">
            <v>70000</v>
          </cell>
          <cell r="O76">
            <v>70000</v>
          </cell>
          <cell r="P76">
            <v>263000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W76">
            <v>0</v>
          </cell>
          <cell r="AY76">
            <v>0</v>
          </cell>
          <cell r="BA76">
            <v>0</v>
          </cell>
          <cell r="BB76">
            <v>3300</v>
          </cell>
          <cell r="BC76">
            <v>3300</v>
          </cell>
          <cell r="BD76">
            <v>29734</v>
          </cell>
          <cell r="BE76">
            <v>29700</v>
          </cell>
          <cell r="BF76">
            <v>33000</v>
          </cell>
          <cell r="BH76">
            <v>98000</v>
          </cell>
          <cell r="BI76">
            <v>42000</v>
          </cell>
          <cell r="BJ76">
            <v>0</v>
          </cell>
          <cell r="BK76">
            <v>56300</v>
          </cell>
          <cell r="BL76">
            <v>99700</v>
          </cell>
          <cell r="BM76">
            <v>296000</v>
          </cell>
        </row>
        <row r="77">
          <cell r="A77">
            <v>27637</v>
          </cell>
          <cell r="B77" t="str">
            <v>1 &amp; 3</v>
          </cell>
          <cell r="C77">
            <v>27637</v>
          </cell>
          <cell r="E77" t="str">
            <v>KIDS FIRST FOUNDATION (MID VALLEY YOUTY CTR / HELICON)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W77">
            <v>0</v>
          </cell>
          <cell r="AY77">
            <v>0</v>
          </cell>
          <cell r="BA77">
            <v>0</v>
          </cell>
          <cell r="BC77">
            <v>0</v>
          </cell>
          <cell r="BE77">
            <v>0</v>
          </cell>
          <cell r="BF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A78">
            <v>23167</v>
          </cell>
          <cell r="B78" t="str">
            <v>1, 2 &amp; 5</v>
          </cell>
          <cell r="C78">
            <v>23167</v>
          </cell>
          <cell r="E78" t="str">
            <v>ST. JOSEPH CENTER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W78">
            <v>0</v>
          </cell>
          <cell r="AY78">
            <v>0</v>
          </cell>
          <cell r="BA78">
            <v>0</v>
          </cell>
          <cell r="BC78">
            <v>0</v>
          </cell>
          <cell r="BE78">
            <v>0</v>
          </cell>
          <cell r="BF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</row>
        <row r="79">
          <cell r="A79">
            <v>23168</v>
          </cell>
          <cell r="B79">
            <v>3</v>
          </cell>
          <cell r="C79">
            <v>23168</v>
          </cell>
          <cell r="E79" t="str">
            <v>SOCIAL MODEL RECOVERY SYSTEMS, INC.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W79">
            <v>0</v>
          </cell>
          <cell r="AY79">
            <v>0</v>
          </cell>
          <cell r="BA79">
            <v>0</v>
          </cell>
          <cell r="BC79">
            <v>0</v>
          </cell>
          <cell r="BE79">
            <v>0</v>
          </cell>
          <cell r="BF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</row>
        <row r="80">
          <cell r="A80">
            <v>23169</v>
          </cell>
          <cell r="B80" t="str">
            <v xml:space="preserve">7 &amp; 8 </v>
          </cell>
          <cell r="C80">
            <v>23169</v>
          </cell>
          <cell r="E80" t="str">
            <v>SOUTH BAY CHILDREN'S HEALTH CENTER ASSOCIATION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W80">
            <v>0</v>
          </cell>
          <cell r="AY80">
            <v>0</v>
          </cell>
          <cell r="BA80">
            <v>0</v>
          </cell>
          <cell r="BC80">
            <v>0</v>
          </cell>
          <cell r="BE80">
            <v>0</v>
          </cell>
          <cell r="BF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</row>
        <row r="81">
          <cell r="A81">
            <v>23170</v>
          </cell>
          <cell r="B81">
            <v>4</v>
          </cell>
          <cell r="C81">
            <v>23170</v>
          </cell>
          <cell r="E81" t="str">
            <v xml:space="preserve">SPECIAL SERVICE FOR GROUPS </v>
          </cell>
          <cell r="F81">
            <v>994000</v>
          </cell>
          <cell r="G81">
            <v>994000</v>
          </cell>
          <cell r="H81">
            <v>434000</v>
          </cell>
          <cell r="I81">
            <v>434000</v>
          </cell>
          <cell r="L81">
            <v>550680</v>
          </cell>
          <cell r="M81">
            <v>550700</v>
          </cell>
          <cell r="N81">
            <v>756000</v>
          </cell>
          <cell r="O81">
            <v>756000</v>
          </cell>
          <cell r="P81">
            <v>2734700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W81">
            <v>0</v>
          </cell>
          <cell r="AY81">
            <v>0</v>
          </cell>
          <cell r="BA81">
            <v>0</v>
          </cell>
          <cell r="BC81">
            <v>0</v>
          </cell>
          <cell r="BE81">
            <v>0</v>
          </cell>
          <cell r="BF81">
            <v>0</v>
          </cell>
          <cell r="BH81">
            <v>994000</v>
          </cell>
          <cell r="BI81">
            <v>434000</v>
          </cell>
          <cell r="BJ81">
            <v>0</v>
          </cell>
          <cell r="BK81">
            <v>550700</v>
          </cell>
          <cell r="BL81">
            <v>756000</v>
          </cell>
          <cell r="BM81">
            <v>2734700</v>
          </cell>
        </row>
        <row r="82">
          <cell r="A82">
            <v>23171</v>
          </cell>
          <cell r="B82" t="str">
            <v>1, 2 &amp; 5</v>
          </cell>
          <cell r="C82">
            <v>23171</v>
          </cell>
          <cell r="E82" t="str">
            <v>ST. JOHN'S HOSPITAL AND HEALTH CTR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W82">
            <v>0</v>
          </cell>
          <cell r="AY82">
            <v>0</v>
          </cell>
          <cell r="BA82">
            <v>0</v>
          </cell>
          <cell r="BC82">
            <v>0</v>
          </cell>
          <cell r="BE82">
            <v>0</v>
          </cell>
          <cell r="BF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</row>
        <row r="83">
          <cell r="A83">
            <v>23172</v>
          </cell>
          <cell r="B83" t="str">
            <v xml:space="preserve">7 &amp; 8 </v>
          </cell>
          <cell r="C83">
            <v>23172</v>
          </cell>
          <cell r="E83" t="str">
            <v>TELECARE CORP. (LA PAZ &amp; LA CASA MENTAL HEALTH CTR)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W83">
            <v>0</v>
          </cell>
          <cell r="AY83">
            <v>0</v>
          </cell>
          <cell r="BA83">
            <v>0</v>
          </cell>
          <cell r="BC83">
            <v>0</v>
          </cell>
          <cell r="BE83">
            <v>0</v>
          </cell>
          <cell r="BF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</row>
        <row r="84">
          <cell r="A84">
            <v>23173</v>
          </cell>
          <cell r="B84">
            <v>4</v>
          </cell>
          <cell r="C84">
            <v>23173</v>
          </cell>
          <cell r="E84" t="str">
            <v>AMANECER COMMUNITY COUNSELING SRVS., INC. (FORMELY COMMUNITY COUNSELING SERVICES)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W84">
            <v>0</v>
          </cell>
          <cell r="AX84">
            <v>62400</v>
          </cell>
          <cell r="AY84">
            <v>62400</v>
          </cell>
          <cell r="BA84">
            <v>0</v>
          </cell>
          <cell r="BC84">
            <v>0</v>
          </cell>
          <cell r="BD84">
            <v>31200</v>
          </cell>
          <cell r="BE84">
            <v>31200</v>
          </cell>
          <cell r="BF84">
            <v>93600</v>
          </cell>
          <cell r="BH84">
            <v>0</v>
          </cell>
          <cell r="BI84">
            <v>62400</v>
          </cell>
          <cell r="BJ84">
            <v>0</v>
          </cell>
          <cell r="BK84">
            <v>0</v>
          </cell>
          <cell r="BL84">
            <v>31200</v>
          </cell>
          <cell r="BM84">
            <v>93600</v>
          </cell>
        </row>
        <row r="85">
          <cell r="A85">
            <v>23174</v>
          </cell>
          <cell r="B85">
            <v>4</v>
          </cell>
          <cell r="C85">
            <v>23174</v>
          </cell>
          <cell r="E85" t="str">
            <v>HEALTH RESEARCH ASSOCIATION (dba USC ALTERNATIVE )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W85">
            <v>0</v>
          </cell>
          <cell r="AY85">
            <v>0</v>
          </cell>
          <cell r="BA85">
            <v>0</v>
          </cell>
          <cell r="BC85">
            <v>0</v>
          </cell>
          <cell r="BE85">
            <v>0</v>
          </cell>
          <cell r="BF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</row>
        <row r="86">
          <cell r="A86">
            <v>23175</v>
          </cell>
          <cell r="B86" t="str">
            <v>7 &amp; 8</v>
          </cell>
          <cell r="C86">
            <v>23175</v>
          </cell>
          <cell r="E86" t="str">
            <v>TRANSITIONAL LIVING CENTERS FOR LA COUNTY, INC.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W86">
            <v>0</v>
          </cell>
          <cell r="AY86">
            <v>0</v>
          </cell>
          <cell r="BA86">
            <v>0</v>
          </cell>
          <cell r="BC86">
            <v>0</v>
          </cell>
          <cell r="BE86">
            <v>0</v>
          </cell>
          <cell r="BF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</row>
        <row r="87">
          <cell r="A87">
            <v>23176</v>
          </cell>
          <cell r="B87">
            <v>4</v>
          </cell>
          <cell r="C87">
            <v>23176</v>
          </cell>
          <cell r="E87" t="str">
            <v>TRAVELERS AID SOCIETY OF LOS ANGELES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W87">
            <v>0</v>
          </cell>
          <cell r="AY87">
            <v>0</v>
          </cell>
          <cell r="BA87">
            <v>0</v>
          </cell>
          <cell r="BC87">
            <v>0</v>
          </cell>
          <cell r="BE87">
            <v>0</v>
          </cell>
          <cell r="BF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</row>
        <row r="88">
          <cell r="A88">
            <v>23178</v>
          </cell>
          <cell r="B88" t="str">
            <v>1, 2 &amp; 5</v>
          </cell>
          <cell r="C88">
            <v>23178</v>
          </cell>
          <cell r="E88" t="str">
            <v xml:space="preserve">VERDUGO MENTAL HEALTH CENTER </v>
          </cell>
          <cell r="F88">
            <v>0</v>
          </cell>
          <cell r="G88">
            <v>0</v>
          </cell>
          <cell r="H88">
            <v>231980</v>
          </cell>
          <cell r="I88">
            <v>232000</v>
          </cell>
          <cell r="L88">
            <v>0</v>
          </cell>
          <cell r="M88">
            <v>0</v>
          </cell>
          <cell r="N88">
            <v>115990</v>
          </cell>
          <cell r="O88">
            <v>116000</v>
          </cell>
          <cell r="P88">
            <v>348000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W88">
            <v>0</v>
          </cell>
          <cell r="AY88">
            <v>0</v>
          </cell>
          <cell r="BA88">
            <v>0</v>
          </cell>
          <cell r="BC88">
            <v>0</v>
          </cell>
          <cell r="BE88">
            <v>0</v>
          </cell>
          <cell r="BF88">
            <v>0</v>
          </cell>
          <cell r="BH88">
            <v>0</v>
          </cell>
          <cell r="BI88">
            <v>232000</v>
          </cell>
          <cell r="BJ88">
            <v>0</v>
          </cell>
          <cell r="BK88">
            <v>0</v>
          </cell>
          <cell r="BL88">
            <v>116000</v>
          </cell>
          <cell r="BM88">
            <v>348000</v>
          </cell>
        </row>
        <row r="89">
          <cell r="A89">
            <v>23179</v>
          </cell>
          <cell r="B89">
            <v>6</v>
          </cell>
          <cell r="C89">
            <v>23179</v>
          </cell>
          <cell r="E89" t="str">
            <v xml:space="preserve">WATTS LABOR COMMMUNITY ACTION COMMMITTEE (WLCAC) 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W89">
            <v>0</v>
          </cell>
          <cell r="AY89">
            <v>0</v>
          </cell>
          <cell r="BA89">
            <v>0</v>
          </cell>
          <cell r="BC89">
            <v>0</v>
          </cell>
          <cell r="BE89">
            <v>0</v>
          </cell>
          <cell r="BF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</row>
        <row r="90">
          <cell r="A90">
            <v>23180</v>
          </cell>
          <cell r="B90" t="str">
            <v>1, 2 &amp; 5</v>
          </cell>
          <cell r="C90">
            <v>23180</v>
          </cell>
          <cell r="E90" t="str">
            <v>WESTSIDE CENTER FOR INDEPENDENT LIVING, INC.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W90">
            <v>0</v>
          </cell>
          <cell r="AY90">
            <v>0</v>
          </cell>
          <cell r="BA90">
            <v>0</v>
          </cell>
          <cell r="BC90">
            <v>0</v>
          </cell>
          <cell r="BE90">
            <v>0</v>
          </cell>
          <cell r="BF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</row>
        <row r="91">
          <cell r="A91">
            <v>23182</v>
          </cell>
          <cell r="B91" t="str">
            <v>1,2 &amp; 5</v>
          </cell>
          <cell r="C91">
            <v>23182</v>
          </cell>
          <cell r="E91" t="str">
            <v>STEP-UP ON SECOND STREET, INC.</v>
          </cell>
          <cell r="F91">
            <v>0</v>
          </cell>
          <cell r="G91">
            <v>0</v>
          </cell>
          <cell r="H91">
            <v>44166</v>
          </cell>
          <cell r="I91">
            <v>44200</v>
          </cell>
          <cell r="L91">
            <v>17650</v>
          </cell>
          <cell r="M91">
            <v>17700</v>
          </cell>
          <cell r="N91">
            <v>43364</v>
          </cell>
          <cell r="O91">
            <v>43400</v>
          </cell>
          <cell r="P91">
            <v>105300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W91">
            <v>0</v>
          </cell>
          <cell r="AY91">
            <v>0</v>
          </cell>
          <cell r="BA91">
            <v>0</v>
          </cell>
          <cell r="BC91">
            <v>0</v>
          </cell>
          <cell r="BE91">
            <v>0</v>
          </cell>
          <cell r="BF91">
            <v>0</v>
          </cell>
          <cell r="BH91">
            <v>0</v>
          </cell>
          <cell r="BI91">
            <v>44200</v>
          </cell>
          <cell r="BJ91">
            <v>0</v>
          </cell>
          <cell r="BK91">
            <v>17700</v>
          </cell>
          <cell r="BL91">
            <v>43400</v>
          </cell>
          <cell r="BM91">
            <v>105300</v>
          </cell>
        </row>
        <row r="92">
          <cell r="A92">
            <v>23186</v>
          </cell>
          <cell r="B92">
            <v>4</v>
          </cell>
          <cell r="C92">
            <v>23186</v>
          </cell>
          <cell r="E92" t="str">
            <v>INSTITUTE FOR THE REDESIGN OF LEARNING (ALMANSOR)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W92">
            <v>0</v>
          </cell>
          <cell r="AY92">
            <v>0</v>
          </cell>
          <cell r="BA92">
            <v>0</v>
          </cell>
          <cell r="BC92">
            <v>0</v>
          </cell>
          <cell r="BE92">
            <v>0</v>
          </cell>
          <cell r="BF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</row>
        <row r="93">
          <cell r="A93">
            <v>23187</v>
          </cell>
          <cell r="B93" t="str">
            <v>1, 2 &amp; 5</v>
          </cell>
          <cell r="C93">
            <v>23187</v>
          </cell>
          <cell r="E93" t="str">
            <v>STIRLING ACADEMY, INC.(STIRLING BEHAVIORAL HEALTH INST.)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W93">
            <v>0</v>
          </cell>
          <cell r="AY93">
            <v>0</v>
          </cell>
          <cell r="BA93">
            <v>0</v>
          </cell>
          <cell r="BC93">
            <v>0</v>
          </cell>
          <cell r="BE93">
            <v>0</v>
          </cell>
          <cell r="BF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</row>
        <row r="94">
          <cell r="A94">
            <v>23188</v>
          </cell>
          <cell r="B94" t="str">
            <v>1, 2 &amp; 5</v>
          </cell>
          <cell r="C94">
            <v>23188</v>
          </cell>
          <cell r="E94" t="str">
            <v>VISTA DEL MAR CHILD &amp; FAMILY SVCS (JEWISH ORPHANS)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W94">
            <v>0</v>
          </cell>
          <cell r="AX94">
            <v>7500</v>
          </cell>
          <cell r="AY94">
            <v>7500</v>
          </cell>
          <cell r="BA94">
            <v>0</v>
          </cell>
          <cell r="BC94">
            <v>0</v>
          </cell>
          <cell r="BD94">
            <v>27014</v>
          </cell>
          <cell r="BE94">
            <v>27000</v>
          </cell>
          <cell r="BF94">
            <v>34500</v>
          </cell>
          <cell r="BH94">
            <v>0</v>
          </cell>
          <cell r="BI94">
            <v>7500</v>
          </cell>
          <cell r="BJ94">
            <v>0</v>
          </cell>
          <cell r="BK94">
            <v>0</v>
          </cell>
          <cell r="BL94">
            <v>27000</v>
          </cell>
          <cell r="BM94">
            <v>34500</v>
          </cell>
        </row>
        <row r="95">
          <cell r="A95">
            <v>23190</v>
          </cell>
          <cell r="B95">
            <v>4</v>
          </cell>
          <cell r="C95">
            <v>23190</v>
          </cell>
          <cell r="E95" t="str">
            <v>THE LOS ANGELES FREE CLINIC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W95">
            <v>0</v>
          </cell>
          <cell r="AY95">
            <v>0</v>
          </cell>
          <cell r="BA95">
            <v>0</v>
          </cell>
          <cell r="BC95">
            <v>0</v>
          </cell>
          <cell r="BE95">
            <v>0</v>
          </cell>
          <cell r="BF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</row>
        <row r="96">
          <cell r="A96">
            <v>27210</v>
          </cell>
          <cell r="B96">
            <v>3</v>
          </cell>
          <cell r="C96">
            <v>27210</v>
          </cell>
          <cell r="E96" t="str">
            <v>PROTOTYPES</v>
          </cell>
          <cell r="F96">
            <v>308000</v>
          </cell>
          <cell r="G96">
            <v>308000</v>
          </cell>
          <cell r="H96">
            <v>126000</v>
          </cell>
          <cell r="I96">
            <v>126000</v>
          </cell>
          <cell r="L96">
            <v>165910</v>
          </cell>
          <cell r="M96">
            <v>165900</v>
          </cell>
          <cell r="N96">
            <v>224000</v>
          </cell>
          <cell r="O96">
            <v>224000</v>
          </cell>
          <cell r="P96">
            <v>823900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W96">
            <v>0</v>
          </cell>
          <cell r="AY96">
            <v>0</v>
          </cell>
          <cell r="BA96">
            <v>0</v>
          </cell>
          <cell r="BC96">
            <v>0</v>
          </cell>
          <cell r="BE96">
            <v>0</v>
          </cell>
          <cell r="BF96">
            <v>0</v>
          </cell>
          <cell r="BH96">
            <v>308000</v>
          </cell>
          <cell r="BI96">
            <v>126000</v>
          </cell>
          <cell r="BJ96">
            <v>0</v>
          </cell>
          <cell r="BK96">
            <v>165900</v>
          </cell>
          <cell r="BL96">
            <v>224000</v>
          </cell>
          <cell r="BM96">
            <v>823900</v>
          </cell>
        </row>
        <row r="97">
          <cell r="A97">
            <v>27231</v>
          </cell>
          <cell r="B97">
            <v>3</v>
          </cell>
          <cell r="C97">
            <v>27231</v>
          </cell>
          <cell r="E97" t="str">
            <v>GAY &amp; LESBIAN ADOLESCENT SOC. SVCS, INC.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W97">
            <v>0</v>
          </cell>
          <cell r="AY97">
            <v>0</v>
          </cell>
          <cell r="BA97">
            <v>0</v>
          </cell>
          <cell r="BC97">
            <v>0</v>
          </cell>
          <cell r="BE97">
            <v>0</v>
          </cell>
          <cell r="BF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</row>
        <row r="98">
          <cell r="A98">
            <v>27233</v>
          </cell>
          <cell r="B98">
            <v>3</v>
          </cell>
          <cell r="C98">
            <v>27233</v>
          </cell>
          <cell r="E98" t="str">
            <v>BIENVENIDOS CHILDREN'S CTR, INC.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W98">
            <v>0</v>
          </cell>
          <cell r="AY98">
            <v>0</v>
          </cell>
          <cell r="BA98">
            <v>0</v>
          </cell>
          <cell r="BC98">
            <v>0</v>
          </cell>
          <cell r="BE98">
            <v>0</v>
          </cell>
          <cell r="BF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</row>
        <row r="99">
          <cell r="A99">
            <v>27234</v>
          </cell>
          <cell r="B99">
            <v>3</v>
          </cell>
          <cell r="C99">
            <v>27234</v>
          </cell>
          <cell r="E99" t="str">
            <v>ETTIE LEE HOMES, INC.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W99">
            <v>0</v>
          </cell>
          <cell r="AY99">
            <v>0</v>
          </cell>
          <cell r="BA99">
            <v>0</v>
          </cell>
          <cell r="BC99">
            <v>0</v>
          </cell>
          <cell r="BE99">
            <v>0</v>
          </cell>
          <cell r="BF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</row>
        <row r="100">
          <cell r="A100">
            <v>27235</v>
          </cell>
          <cell r="B100" t="str">
            <v>7 &amp; 8</v>
          </cell>
          <cell r="C100">
            <v>27235</v>
          </cell>
          <cell r="E100" t="str">
            <v>ONE IN LONG BEACH, INC.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W100">
            <v>0</v>
          </cell>
          <cell r="AY100">
            <v>0</v>
          </cell>
          <cell r="BA100">
            <v>0</v>
          </cell>
          <cell r="BC100">
            <v>0</v>
          </cell>
          <cell r="BE100">
            <v>0</v>
          </cell>
          <cell r="BF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</row>
        <row r="101">
          <cell r="A101">
            <v>27236</v>
          </cell>
          <cell r="B101">
            <v>3</v>
          </cell>
          <cell r="C101">
            <v>27236</v>
          </cell>
          <cell r="E101" t="str">
            <v>ROSEMARY CHILDREN'S SERVICES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W101">
            <v>0</v>
          </cell>
          <cell r="AY101">
            <v>0</v>
          </cell>
          <cell r="BA101">
            <v>0</v>
          </cell>
          <cell r="BC101">
            <v>0</v>
          </cell>
          <cell r="BE101">
            <v>0</v>
          </cell>
          <cell r="BF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</row>
        <row r="102">
          <cell r="A102">
            <v>27248</v>
          </cell>
          <cell r="B102">
            <v>4</v>
          </cell>
          <cell r="C102">
            <v>27248</v>
          </cell>
          <cell r="E102" t="str">
            <v>UNITED AMERICAN INDIAN INVOLVEMENT, INC.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W102">
            <v>0</v>
          </cell>
          <cell r="AY102">
            <v>0</v>
          </cell>
          <cell r="BA102">
            <v>0</v>
          </cell>
          <cell r="BC102">
            <v>0</v>
          </cell>
          <cell r="BE102">
            <v>0</v>
          </cell>
          <cell r="BF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</row>
        <row r="103">
          <cell r="A103">
            <v>27476</v>
          </cell>
          <cell r="B103">
            <v>3</v>
          </cell>
          <cell r="C103">
            <v>27476</v>
          </cell>
          <cell r="E103" t="str">
            <v xml:space="preserve">WHITE MEMORIAL 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W103">
            <v>0</v>
          </cell>
          <cell r="AY103">
            <v>0</v>
          </cell>
          <cell r="BA103">
            <v>0</v>
          </cell>
          <cell r="BC103">
            <v>0</v>
          </cell>
          <cell r="BE103">
            <v>0</v>
          </cell>
          <cell r="BF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</row>
        <row r="104">
          <cell r="A104">
            <v>27478</v>
          </cell>
          <cell r="B104">
            <v>3</v>
          </cell>
          <cell r="C104">
            <v>27478</v>
          </cell>
          <cell r="E104" t="str">
            <v>HERITAGE CLINIC &amp; THE COMMUNITY ASS. PRO. FOR SENIORS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W104">
            <v>0</v>
          </cell>
          <cell r="AY104">
            <v>0</v>
          </cell>
          <cell r="BA104">
            <v>0</v>
          </cell>
          <cell r="BC104">
            <v>0</v>
          </cell>
          <cell r="BE104">
            <v>0</v>
          </cell>
          <cell r="BF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</row>
        <row r="105">
          <cell r="A105">
            <v>27490</v>
          </cell>
          <cell r="B105">
            <v>3</v>
          </cell>
          <cell r="C105">
            <v>27490</v>
          </cell>
          <cell r="E105" t="str">
            <v>UCLA TIES FOR ADOPTION (THE REGENTS)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W105">
            <v>0</v>
          </cell>
          <cell r="AY105">
            <v>0</v>
          </cell>
          <cell r="BA105">
            <v>0</v>
          </cell>
          <cell r="BC105">
            <v>0</v>
          </cell>
          <cell r="BE105">
            <v>0</v>
          </cell>
          <cell r="BF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</row>
        <row r="106">
          <cell r="A106">
            <v>27495</v>
          </cell>
          <cell r="B106">
            <v>3</v>
          </cell>
          <cell r="C106">
            <v>27495</v>
          </cell>
          <cell r="E106" t="str">
            <v>MCKINLEY CHILDREN'S CENTER, INC.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W106">
            <v>0</v>
          </cell>
          <cell r="AY106">
            <v>0</v>
          </cell>
          <cell r="BA106">
            <v>0</v>
          </cell>
          <cell r="BC106">
            <v>0</v>
          </cell>
          <cell r="BE106">
            <v>0</v>
          </cell>
          <cell r="BF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</row>
        <row r="107">
          <cell r="A107">
            <v>27507</v>
          </cell>
          <cell r="B107">
            <v>3</v>
          </cell>
          <cell r="C107">
            <v>27507</v>
          </cell>
          <cell r="E107" t="str">
            <v>MARYVALE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W107">
            <v>0</v>
          </cell>
          <cell r="AY107">
            <v>0</v>
          </cell>
          <cell r="BA107">
            <v>0</v>
          </cell>
          <cell r="BC107">
            <v>0</v>
          </cell>
          <cell r="BE107">
            <v>0</v>
          </cell>
          <cell r="BF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</row>
        <row r="108">
          <cell r="A108">
            <v>27508</v>
          </cell>
          <cell r="B108" t="str">
            <v>1, 2 &amp; 5</v>
          </cell>
          <cell r="C108">
            <v>27508</v>
          </cell>
          <cell r="E108" t="str">
            <v>COUNSELLING4KIDS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W108">
            <v>0</v>
          </cell>
          <cell r="AY108">
            <v>0</v>
          </cell>
          <cell r="BA108">
            <v>0</v>
          </cell>
          <cell r="BC108">
            <v>0</v>
          </cell>
          <cell r="BE108">
            <v>0</v>
          </cell>
          <cell r="BF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</row>
        <row r="109">
          <cell r="A109">
            <v>27518</v>
          </cell>
          <cell r="B109" t="str">
            <v>1, 2 &amp; 5</v>
          </cell>
          <cell r="C109">
            <v>27518</v>
          </cell>
          <cell r="E109" t="str">
            <v>PACIFIC LODGE YOUTH SERVICE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W109">
            <v>0</v>
          </cell>
          <cell r="AY109">
            <v>0</v>
          </cell>
          <cell r="BA109">
            <v>0</v>
          </cell>
          <cell r="BC109">
            <v>0</v>
          </cell>
          <cell r="BE109">
            <v>0</v>
          </cell>
          <cell r="BF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</row>
        <row r="110">
          <cell r="A110">
            <v>27519</v>
          </cell>
          <cell r="B110">
            <v>4</v>
          </cell>
          <cell r="C110">
            <v>27519</v>
          </cell>
          <cell r="E110" t="str">
            <v>PARA LOS NINOS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W110">
            <v>0</v>
          </cell>
          <cell r="AY110">
            <v>0</v>
          </cell>
          <cell r="BA110">
            <v>0</v>
          </cell>
          <cell r="BC110">
            <v>0</v>
          </cell>
          <cell r="BE110">
            <v>0</v>
          </cell>
          <cell r="BF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</row>
        <row r="111">
          <cell r="A111">
            <v>27520</v>
          </cell>
          <cell r="B111">
            <v>6</v>
          </cell>
          <cell r="C111">
            <v>27520</v>
          </cell>
          <cell r="E111" t="str">
            <v>PERSONAL INVOLVEMENT CENTER, INC.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W111">
            <v>0</v>
          </cell>
          <cell r="AY111">
            <v>0</v>
          </cell>
          <cell r="BA111">
            <v>0</v>
          </cell>
          <cell r="BC111">
            <v>0</v>
          </cell>
          <cell r="BE111">
            <v>0</v>
          </cell>
          <cell r="BF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</row>
        <row r="112">
          <cell r="A112">
            <v>27522</v>
          </cell>
          <cell r="B112">
            <v>3</v>
          </cell>
          <cell r="C112">
            <v>27522</v>
          </cell>
          <cell r="E112" t="str">
            <v>SERENITY INFANT CARE HOMES, INC.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W112">
            <v>0</v>
          </cell>
          <cell r="AY112">
            <v>0</v>
          </cell>
          <cell r="BA112">
            <v>0</v>
          </cell>
          <cell r="BC112">
            <v>0</v>
          </cell>
          <cell r="BE112">
            <v>0</v>
          </cell>
          <cell r="BF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</row>
        <row r="113">
          <cell r="A113">
            <v>27523</v>
          </cell>
          <cell r="B113">
            <v>3</v>
          </cell>
          <cell r="C113">
            <v>27523</v>
          </cell>
          <cell r="E113" t="str">
            <v>ST. ANNE'S MATERNITY HOME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W113">
            <v>0</v>
          </cell>
          <cell r="AY113">
            <v>0</v>
          </cell>
          <cell r="BA113">
            <v>0</v>
          </cell>
          <cell r="BC113">
            <v>0</v>
          </cell>
          <cell r="BE113">
            <v>0</v>
          </cell>
          <cell r="BF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</row>
        <row r="114">
          <cell r="A114">
            <v>27524</v>
          </cell>
          <cell r="B114">
            <v>3</v>
          </cell>
          <cell r="C114">
            <v>27524</v>
          </cell>
          <cell r="E114" t="str">
            <v>TOBINWORLD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W114">
            <v>0</v>
          </cell>
          <cell r="AY114">
            <v>0</v>
          </cell>
          <cell r="BA114">
            <v>0</v>
          </cell>
          <cell r="BC114">
            <v>0</v>
          </cell>
          <cell r="BE114">
            <v>0</v>
          </cell>
          <cell r="BF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</row>
        <row r="115">
          <cell r="A115">
            <v>27525</v>
          </cell>
          <cell r="B115">
            <v>3</v>
          </cell>
          <cell r="C115">
            <v>27525</v>
          </cell>
          <cell r="E115" t="str">
            <v>TRINITY YOUTH SERVICES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W115">
            <v>0</v>
          </cell>
          <cell r="AY115">
            <v>0</v>
          </cell>
          <cell r="BA115">
            <v>0</v>
          </cell>
          <cell r="BC115">
            <v>0</v>
          </cell>
          <cell r="BE115">
            <v>0</v>
          </cell>
          <cell r="BF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</row>
        <row r="116">
          <cell r="A116">
            <v>27529</v>
          </cell>
          <cell r="B116">
            <v>4</v>
          </cell>
          <cell r="C116">
            <v>27529</v>
          </cell>
          <cell r="E116" t="str">
            <v>INSTITUTE FOR MULTICULTURAL COUN. &amp; EDU. SVCS, INC. (IMCES)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W116">
            <v>0</v>
          </cell>
          <cell r="AY116">
            <v>0</v>
          </cell>
          <cell r="BA116">
            <v>0</v>
          </cell>
          <cell r="BC116">
            <v>0</v>
          </cell>
          <cell r="BE116">
            <v>0</v>
          </cell>
          <cell r="BF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</row>
        <row r="117">
          <cell r="A117">
            <v>27537</v>
          </cell>
          <cell r="B117" t="str">
            <v>7 &amp; 8</v>
          </cell>
          <cell r="C117">
            <v>27537</v>
          </cell>
          <cell r="E117" t="str">
            <v>HELPLINE YOUTH COUNSELING, INC.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W117">
            <v>0</v>
          </cell>
          <cell r="AY117">
            <v>0</v>
          </cell>
          <cell r="BA117">
            <v>0</v>
          </cell>
          <cell r="BC117">
            <v>0</v>
          </cell>
          <cell r="BE117">
            <v>0</v>
          </cell>
          <cell r="BF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</row>
        <row r="118">
          <cell r="A118">
            <v>27542</v>
          </cell>
          <cell r="B118">
            <v>3</v>
          </cell>
          <cell r="C118">
            <v>27542</v>
          </cell>
          <cell r="E118" t="str">
            <v>PASADENA UNIFIED SCHOOL DISTRICT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W118">
            <v>0</v>
          </cell>
          <cell r="AY118">
            <v>0</v>
          </cell>
          <cell r="BA118">
            <v>0</v>
          </cell>
          <cell r="BC118">
            <v>0</v>
          </cell>
          <cell r="BE118">
            <v>0</v>
          </cell>
          <cell r="BF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</row>
        <row r="119">
          <cell r="A119">
            <v>27543</v>
          </cell>
          <cell r="B119">
            <v>3</v>
          </cell>
          <cell r="C119">
            <v>27543</v>
          </cell>
          <cell r="E119" t="str">
            <v>LEROY HAYNES CTR FOR CHILDREN &amp; FAMILY SVCS, INC.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W119">
            <v>0</v>
          </cell>
          <cell r="AY119">
            <v>0</v>
          </cell>
          <cell r="BA119">
            <v>0</v>
          </cell>
          <cell r="BC119">
            <v>0</v>
          </cell>
          <cell r="BE119">
            <v>0</v>
          </cell>
          <cell r="BF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</row>
        <row r="120">
          <cell r="A120">
            <v>27544</v>
          </cell>
          <cell r="B120" t="str">
            <v>1, 2 &amp; 5</v>
          </cell>
          <cell r="C120">
            <v>27544</v>
          </cell>
          <cell r="E120" t="str">
            <v>THE VILLAGE FAMILY SERVICES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W120">
            <v>0</v>
          </cell>
          <cell r="AY120">
            <v>0</v>
          </cell>
          <cell r="BA120">
            <v>0</v>
          </cell>
          <cell r="BC120">
            <v>0</v>
          </cell>
          <cell r="BE120">
            <v>0</v>
          </cell>
          <cell r="BF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</row>
        <row r="121">
          <cell r="A121">
            <v>27545</v>
          </cell>
          <cell r="B121">
            <v>3</v>
          </cell>
          <cell r="C121">
            <v>27545</v>
          </cell>
          <cell r="E121" t="str">
            <v>DAVID &amp; MARGARET HOME, INC.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W121">
            <v>0</v>
          </cell>
          <cell r="AY121">
            <v>0</v>
          </cell>
          <cell r="BA121">
            <v>0</v>
          </cell>
          <cell r="BC121">
            <v>0</v>
          </cell>
          <cell r="BE121">
            <v>0</v>
          </cell>
          <cell r="BF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</row>
        <row r="122">
          <cell r="A122">
            <v>27548</v>
          </cell>
          <cell r="B122">
            <v>4</v>
          </cell>
          <cell r="C122">
            <v>27548</v>
          </cell>
          <cell r="E122" t="str">
            <v>PEDIATRIC &amp; FAMILY MEDICAL CENTER (dba EISNER)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W122">
            <v>0</v>
          </cell>
          <cell r="AY122">
            <v>0</v>
          </cell>
          <cell r="BA122">
            <v>0</v>
          </cell>
          <cell r="BC122">
            <v>0</v>
          </cell>
          <cell r="BE122">
            <v>0</v>
          </cell>
          <cell r="BF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</row>
        <row r="123">
          <cell r="A123">
            <v>27549</v>
          </cell>
          <cell r="B123">
            <v>4</v>
          </cell>
          <cell r="C123">
            <v>27549</v>
          </cell>
          <cell r="E123" t="str">
            <v>EL CENTRO DEL PUEBLO, INC.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W123">
            <v>0</v>
          </cell>
          <cell r="AY123">
            <v>0</v>
          </cell>
          <cell r="BA123">
            <v>0</v>
          </cell>
          <cell r="BC123">
            <v>0</v>
          </cell>
          <cell r="BE123">
            <v>0</v>
          </cell>
          <cell r="BF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</row>
        <row r="124">
          <cell r="A124">
            <v>27550</v>
          </cell>
          <cell r="B124">
            <v>4</v>
          </cell>
          <cell r="C124">
            <v>27550</v>
          </cell>
          <cell r="E124" t="str">
            <v>CATHOLIC HEALTHCARE WEST (dba CALIFORNIA HOSPITAL)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W124">
            <v>0</v>
          </cell>
          <cell r="AY124">
            <v>0</v>
          </cell>
          <cell r="BA124">
            <v>0</v>
          </cell>
          <cell r="BC124">
            <v>0</v>
          </cell>
          <cell r="BE124">
            <v>0</v>
          </cell>
          <cell r="BF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</row>
        <row r="125">
          <cell r="A125">
            <v>27597</v>
          </cell>
          <cell r="B125" t="str">
            <v>1, 2 &amp; 5</v>
          </cell>
          <cell r="C125">
            <v>27597</v>
          </cell>
          <cell r="E125" t="str">
            <v>EMOTIONAL HEALTH ASSOCIATION (dba SHARE!)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W125">
            <v>0</v>
          </cell>
          <cell r="AY125">
            <v>0</v>
          </cell>
          <cell r="BA125">
            <v>0</v>
          </cell>
          <cell r="BC125">
            <v>0</v>
          </cell>
          <cell r="BE125">
            <v>0</v>
          </cell>
          <cell r="BF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</row>
        <row r="126">
          <cell r="A126">
            <v>27600</v>
          </cell>
          <cell r="B126">
            <v>4</v>
          </cell>
          <cell r="C126">
            <v>27600</v>
          </cell>
          <cell r="E126" t="str">
            <v>VIP COMMUNITY MENTAL HEALTH CENTER, INC. (VIP CMHC)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W126">
            <v>0</v>
          </cell>
          <cell r="AY126">
            <v>0</v>
          </cell>
          <cell r="BA126">
            <v>0</v>
          </cell>
          <cell r="BC126">
            <v>0</v>
          </cell>
          <cell r="BE126">
            <v>0</v>
          </cell>
          <cell r="BF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</row>
        <row r="127">
          <cell r="A127">
            <v>27601</v>
          </cell>
          <cell r="B127">
            <v>3</v>
          </cell>
          <cell r="C127">
            <v>27601</v>
          </cell>
          <cell r="E127" t="str">
            <v>THE CHILDREN'S CENTER OF ANTELOPE VALLEY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W127">
            <v>0</v>
          </cell>
          <cell r="AY127">
            <v>0</v>
          </cell>
          <cell r="BA127">
            <v>0</v>
          </cell>
          <cell r="BC127">
            <v>0</v>
          </cell>
          <cell r="BE127">
            <v>0</v>
          </cell>
          <cell r="BF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</row>
        <row r="128">
          <cell r="A128">
            <v>27620</v>
          </cell>
          <cell r="B128" t="str">
            <v>7 &amp; 8</v>
          </cell>
          <cell r="C128">
            <v>27620</v>
          </cell>
          <cell r="E128" t="str">
            <v>ASIAN AMERICAN DRUG ABUSE PROGRAM, INC. (AADAP)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W128">
            <v>0</v>
          </cell>
          <cell r="AY128">
            <v>0</v>
          </cell>
          <cell r="BA128">
            <v>0</v>
          </cell>
          <cell r="BC128">
            <v>0</v>
          </cell>
          <cell r="BE128">
            <v>0</v>
          </cell>
          <cell r="BF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</row>
        <row r="129">
          <cell r="A129">
            <v>27621</v>
          </cell>
          <cell r="B129">
            <v>4</v>
          </cell>
          <cell r="C129">
            <v>27621</v>
          </cell>
          <cell r="E129" t="str">
            <v>BEHAVIORAL HEALTH SERVICES, INC.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W129">
            <v>0</v>
          </cell>
          <cell r="AY129">
            <v>0</v>
          </cell>
          <cell r="BA129">
            <v>0</v>
          </cell>
          <cell r="BC129">
            <v>0</v>
          </cell>
          <cell r="BE129">
            <v>0</v>
          </cell>
          <cell r="BF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</row>
        <row r="130">
          <cell r="A130">
            <v>27622</v>
          </cell>
          <cell r="B130">
            <v>4</v>
          </cell>
          <cell r="C130">
            <v>27622</v>
          </cell>
          <cell r="E130" t="str">
            <v>CALIFORNIA HISPANIC COMMISSION, INC.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W130">
            <v>0</v>
          </cell>
          <cell r="AY130">
            <v>0</v>
          </cell>
          <cell r="BA130">
            <v>0</v>
          </cell>
          <cell r="BC130">
            <v>0</v>
          </cell>
          <cell r="BE130">
            <v>0</v>
          </cell>
          <cell r="BF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</row>
        <row r="131">
          <cell r="A131">
            <v>27624</v>
          </cell>
          <cell r="B131">
            <v>4</v>
          </cell>
          <cell r="C131">
            <v>27624</v>
          </cell>
          <cell r="E131" t="str">
            <v>SPIRITT  FAMILY SERVICES, INC.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W131">
            <v>0</v>
          </cell>
          <cell r="AY131">
            <v>0</v>
          </cell>
          <cell r="BA131">
            <v>0</v>
          </cell>
          <cell r="BC131">
            <v>0</v>
          </cell>
          <cell r="BE131">
            <v>0</v>
          </cell>
          <cell r="BF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</row>
        <row r="132">
          <cell r="A132">
            <v>27625</v>
          </cell>
          <cell r="B132" t="str">
            <v>1, 2 &amp; 5</v>
          </cell>
          <cell r="C132">
            <v>27625</v>
          </cell>
          <cell r="E132" t="str">
            <v>TARZANA TREATMENT CENTER, INC.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W132">
            <v>0</v>
          </cell>
          <cell r="AY132">
            <v>0</v>
          </cell>
          <cell r="BA132">
            <v>0</v>
          </cell>
          <cell r="BC132">
            <v>0</v>
          </cell>
          <cell r="BE132">
            <v>0</v>
          </cell>
          <cell r="BF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</row>
        <row r="133">
          <cell r="A133">
            <v>27626</v>
          </cell>
          <cell r="B133" t="str">
            <v>1, 2 &amp; 5</v>
          </cell>
          <cell r="C133">
            <v>27626</v>
          </cell>
          <cell r="E133" t="str">
            <v>NEW DIRECTIONS, INC.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W133">
            <v>0</v>
          </cell>
          <cell r="AY133">
            <v>0</v>
          </cell>
          <cell r="BA133">
            <v>0</v>
          </cell>
          <cell r="BC133">
            <v>0</v>
          </cell>
          <cell r="BE133">
            <v>0</v>
          </cell>
          <cell r="BF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</row>
        <row r="134">
          <cell r="A134">
            <v>27627</v>
          </cell>
          <cell r="B134">
            <v>3</v>
          </cell>
          <cell r="C134">
            <v>27627</v>
          </cell>
          <cell r="E134" t="str">
            <v>FLORENCE CRITTENTON SERVICES OF ORANGE COUNTY, INC.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W134">
            <v>0</v>
          </cell>
          <cell r="AY134">
            <v>0</v>
          </cell>
          <cell r="BA134">
            <v>0</v>
          </cell>
          <cell r="BC134">
            <v>0</v>
          </cell>
          <cell r="BE134">
            <v>0</v>
          </cell>
          <cell r="BF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</row>
        <row r="135">
          <cell r="A135">
            <v>27633</v>
          </cell>
          <cell r="B135">
            <v>4</v>
          </cell>
          <cell r="C135">
            <v>27633</v>
          </cell>
          <cell r="E135" t="str">
            <v>CALIFORNIA INSTITUTE OF HEALTH &amp; SOCIAL SVC, INC. (dba Alafia MH Institute)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W135">
            <v>0</v>
          </cell>
          <cell r="AY135">
            <v>0</v>
          </cell>
          <cell r="BA135">
            <v>0</v>
          </cell>
          <cell r="BC135">
            <v>0</v>
          </cell>
          <cell r="BE135">
            <v>0</v>
          </cell>
          <cell r="BF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</row>
        <row r="136">
          <cell r="A136">
            <v>27634</v>
          </cell>
          <cell r="B136">
            <v>3</v>
          </cell>
          <cell r="C136">
            <v>27634</v>
          </cell>
          <cell r="E136" t="str">
            <v>CENTER FOR INTEGRATED FAMILY &amp; HEALTH SERVICES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W136">
            <v>0</v>
          </cell>
          <cell r="AY136">
            <v>0</v>
          </cell>
          <cell r="BA136">
            <v>0</v>
          </cell>
          <cell r="BC136">
            <v>0</v>
          </cell>
          <cell r="BE136">
            <v>0</v>
          </cell>
          <cell r="BF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</row>
        <row r="137">
          <cell r="A137">
            <v>27635</v>
          </cell>
          <cell r="B137">
            <v>6</v>
          </cell>
          <cell r="C137">
            <v>27635</v>
          </cell>
          <cell r="E137" t="str">
            <v>DREW CHILD DEVELOPMENT CORPORATION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W137">
            <v>0</v>
          </cell>
          <cell r="AY137">
            <v>0</v>
          </cell>
          <cell r="BA137">
            <v>0</v>
          </cell>
          <cell r="BC137">
            <v>0</v>
          </cell>
          <cell r="BE137">
            <v>0</v>
          </cell>
          <cell r="BF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</row>
        <row r="138">
          <cell r="A138">
            <v>27638</v>
          </cell>
          <cell r="B138" t="str">
            <v>2 &amp; 5</v>
          </cell>
          <cell r="C138">
            <v>27638</v>
          </cell>
          <cell r="E138" t="str">
            <v>EDUCATIONAL RESOURCE &amp; SERVICES CTR. (dba KAYNE-ERAS)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W138">
            <v>0</v>
          </cell>
          <cell r="AY138">
            <v>0</v>
          </cell>
          <cell r="BA138">
            <v>0</v>
          </cell>
          <cell r="BC138">
            <v>0</v>
          </cell>
          <cell r="BE138">
            <v>0</v>
          </cell>
          <cell r="BF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</row>
        <row r="139">
          <cell r="A139">
            <v>27639</v>
          </cell>
          <cell r="B139" t="str">
            <v>1, 2 &amp; 5</v>
          </cell>
          <cell r="C139">
            <v>27639</v>
          </cell>
          <cell r="E139" t="str">
            <v>NEW HORIZONS FAMILY CENTER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W139">
            <v>0</v>
          </cell>
          <cell r="AY139">
            <v>0</v>
          </cell>
          <cell r="BA139">
            <v>0</v>
          </cell>
          <cell r="BC139">
            <v>0</v>
          </cell>
          <cell r="BE139">
            <v>0</v>
          </cell>
          <cell r="BF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</row>
        <row r="140">
          <cell r="A140">
            <v>27640</v>
          </cell>
          <cell r="B140">
            <v>6</v>
          </cell>
          <cell r="C140">
            <v>27640</v>
          </cell>
          <cell r="E140" t="str">
            <v>TESSIE CLEVELAND COMMUNITY SERVICES CORP.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W140">
            <v>0</v>
          </cell>
          <cell r="AY140">
            <v>0</v>
          </cell>
          <cell r="BA140">
            <v>0</v>
          </cell>
          <cell r="BC140">
            <v>0</v>
          </cell>
          <cell r="BE140">
            <v>0</v>
          </cell>
          <cell r="BF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</row>
        <row r="141">
          <cell r="A141">
            <v>27643</v>
          </cell>
          <cell r="B141" t="str">
            <v>1, 2 &amp; 5</v>
          </cell>
          <cell r="C141">
            <v>27643</v>
          </cell>
          <cell r="E141" t="str">
            <v>WISE AND HEALTHY AGING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W141">
            <v>0</v>
          </cell>
          <cell r="AY141">
            <v>0</v>
          </cell>
          <cell r="BA141">
            <v>0</v>
          </cell>
          <cell r="BC141">
            <v>0</v>
          </cell>
          <cell r="BE141">
            <v>0</v>
          </cell>
          <cell r="BF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</row>
        <row r="142">
          <cell r="A142">
            <v>27644</v>
          </cell>
          <cell r="B142">
            <v>4</v>
          </cell>
          <cell r="C142">
            <v>27644</v>
          </cell>
          <cell r="E142" t="str">
            <v>USC CARE MEDICAL GROUP, INC. (USC UCC PROGRAM)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W142">
            <v>0</v>
          </cell>
          <cell r="AY142">
            <v>0</v>
          </cell>
          <cell r="BA142">
            <v>0</v>
          </cell>
          <cell r="BC142">
            <v>0</v>
          </cell>
          <cell r="BE142">
            <v>0</v>
          </cell>
          <cell r="BF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</row>
        <row r="143">
          <cell r="A143">
            <v>27646</v>
          </cell>
          <cell r="B143">
            <v>4</v>
          </cell>
          <cell r="C143">
            <v>27646</v>
          </cell>
          <cell r="E143" t="str">
            <v>JWCH INSTITUTE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W143">
            <v>0</v>
          </cell>
          <cell r="AY143">
            <v>0</v>
          </cell>
          <cell r="BA143">
            <v>0</v>
          </cell>
          <cell r="BC143">
            <v>0</v>
          </cell>
          <cell r="BE143">
            <v>0</v>
          </cell>
          <cell r="BF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</row>
        <row r="144">
          <cell r="A144">
            <v>27654</v>
          </cell>
          <cell r="B144">
            <v>3</v>
          </cell>
          <cell r="C144">
            <v>27654</v>
          </cell>
          <cell r="E144" t="str">
            <v>FAMILIESFIRST, INC.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</row>
        <row r="145">
          <cell r="A145">
            <v>28027</v>
          </cell>
          <cell r="B145">
            <v>4</v>
          </cell>
          <cell r="C145">
            <v>28027</v>
          </cell>
          <cell r="E145" t="str">
            <v>JEWISH FAMILY SERVICES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W145">
            <v>0</v>
          </cell>
          <cell r="AY145">
            <v>0</v>
          </cell>
          <cell r="BA145">
            <v>0</v>
          </cell>
          <cell r="BC145">
            <v>0</v>
          </cell>
          <cell r="BE145">
            <v>0</v>
          </cell>
          <cell r="BF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</row>
        <row r="146">
          <cell r="A146">
            <v>12345</v>
          </cell>
          <cell r="E146" t="str">
            <v xml:space="preserve">ALLOCATED SUB TOTAL </v>
          </cell>
          <cell r="F146">
            <v>6636000</v>
          </cell>
          <cell r="G146">
            <v>6636000</v>
          </cell>
          <cell r="H146">
            <v>3202146</v>
          </cell>
          <cell r="I146">
            <v>3202200</v>
          </cell>
          <cell r="J146">
            <v>57503</v>
          </cell>
          <cell r="K146">
            <v>57500</v>
          </cell>
          <cell r="L146">
            <v>3678190</v>
          </cell>
          <cell r="M146">
            <v>3678600</v>
          </cell>
          <cell r="N146">
            <v>5132990</v>
          </cell>
          <cell r="O146">
            <v>5133000</v>
          </cell>
          <cell r="P146">
            <v>18649800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420000</v>
          </cell>
          <cell r="AQ146">
            <v>420000</v>
          </cell>
          <cell r="AR146">
            <v>91709</v>
          </cell>
          <cell r="AS146">
            <v>91700</v>
          </cell>
          <cell r="AT146">
            <v>511700</v>
          </cell>
          <cell r="AV146">
            <v>0</v>
          </cell>
          <cell r="AW146">
            <v>0</v>
          </cell>
          <cell r="AX146">
            <v>179348</v>
          </cell>
          <cell r="AY146">
            <v>179300</v>
          </cell>
          <cell r="AZ146">
            <v>-0.14285714285506401</v>
          </cell>
          <cell r="BA146">
            <v>0</v>
          </cell>
          <cell r="BB146">
            <v>20100</v>
          </cell>
          <cell r="BC146">
            <v>20200</v>
          </cell>
          <cell r="BD146">
            <v>328067</v>
          </cell>
          <cell r="BE146">
            <v>328100</v>
          </cell>
          <cell r="BF146">
            <v>527600</v>
          </cell>
          <cell r="BH146">
            <v>6636000</v>
          </cell>
          <cell r="BI146">
            <v>3381500</v>
          </cell>
          <cell r="BJ146">
            <v>57500</v>
          </cell>
          <cell r="BK146">
            <v>4118800</v>
          </cell>
          <cell r="BL146">
            <v>5552800</v>
          </cell>
          <cell r="BM146">
            <v>19746600</v>
          </cell>
        </row>
        <row r="148">
          <cell r="A148" t="str">
            <v>00000</v>
          </cell>
          <cell r="C148" t="str">
            <v>00000</v>
          </cell>
          <cell r="E148" t="str">
            <v>UNALLOCATED</v>
          </cell>
          <cell r="F148">
            <v>3570000</v>
          </cell>
          <cell r="G148">
            <v>3570000</v>
          </cell>
          <cell r="H148">
            <v>182000</v>
          </cell>
          <cell r="I148">
            <v>182000</v>
          </cell>
          <cell r="J148">
            <v>0</v>
          </cell>
          <cell r="K148">
            <v>0</v>
          </cell>
          <cell r="L148">
            <v>1085000</v>
          </cell>
          <cell r="M148">
            <v>1085000</v>
          </cell>
          <cell r="N148">
            <v>308000</v>
          </cell>
          <cell r="O148">
            <v>308000</v>
          </cell>
          <cell r="P148">
            <v>5145000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423496</v>
          </cell>
          <cell r="AG148">
            <v>423500</v>
          </cell>
          <cell r="AH148">
            <v>0</v>
          </cell>
          <cell r="AI148">
            <v>0</v>
          </cell>
          <cell r="AJ148">
            <v>423500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-100</v>
          </cell>
          <cell r="BC148">
            <v>-100</v>
          </cell>
          <cell r="BD148">
            <v>0</v>
          </cell>
          <cell r="BE148">
            <v>0</v>
          </cell>
          <cell r="BF148">
            <v>-100</v>
          </cell>
          <cell r="BH148">
            <v>3570000</v>
          </cell>
          <cell r="BI148">
            <v>182000</v>
          </cell>
          <cell r="BJ148">
            <v>0</v>
          </cell>
          <cell r="BK148">
            <v>1508400</v>
          </cell>
          <cell r="BL148">
            <v>308000</v>
          </cell>
          <cell r="BM148">
            <v>5568400</v>
          </cell>
        </row>
        <row r="149">
          <cell r="E149" t="str">
            <v xml:space="preserve">UNALLOCATED SUB TOTAL </v>
          </cell>
          <cell r="F149">
            <v>3570000</v>
          </cell>
          <cell r="G149">
            <v>3570000</v>
          </cell>
          <cell r="H149">
            <v>182000</v>
          </cell>
          <cell r="I149">
            <v>182000</v>
          </cell>
          <cell r="J149">
            <v>0</v>
          </cell>
          <cell r="K149">
            <v>0</v>
          </cell>
          <cell r="L149">
            <v>1085000</v>
          </cell>
          <cell r="M149">
            <v>1085000</v>
          </cell>
          <cell r="N149">
            <v>308000</v>
          </cell>
          <cell r="O149">
            <v>308000</v>
          </cell>
          <cell r="P149">
            <v>5145000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423496</v>
          </cell>
          <cell r="AG149">
            <v>423500</v>
          </cell>
          <cell r="AH149">
            <v>0</v>
          </cell>
          <cell r="AI149">
            <v>0</v>
          </cell>
          <cell r="AJ149">
            <v>423500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-100</v>
          </cell>
          <cell r="BC149">
            <v>-100</v>
          </cell>
          <cell r="BD149">
            <v>0</v>
          </cell>
          <cell r="BE149">
            <v>0</v>
          </cell>
          <cell r="BF149">
            <v>-100</v>
          </cell>
          <cell r="BH149">
            <v>3570000</v>
          </cell>
          <cell r="BI149">
            <v>182000</v>
          </cell>
          <cell r="BJ149">
            <v>0</v>
          </cell>
          <cell r="BK149">
            <v>1508400</v>
          </cell>
          <cell r="BL149">
            <v>308000</v>
          </cell>
          <cell r="BM149">
            <v>5568400</v>
          </cell>
        </row>
        <row r="151">
          <cell r="E151" t="str">
            <v xml:space="preserve">GRAND TOTAL </v>
          </cell>
          <cell r="F151">
            <v>10206000</v>
          </cell>
          <cell r="G151">
            <v>10206000</v>
          </cell>
          <cell r="H151">
            <v>3384146</v>
          </cell>
          <cell r="I151">
            <v>3384200</v>
          </cell>
          <cell r="J151">
            <v>57503</v>
          </cell>
          <cell r="K151">
            <v>57500</v>
          </cell>
          <cell r="L151">
            <v>4763190</v>
          </cell>
          <cell r="M151">
            <v>4763600</v>
          </cell>
          <cell r="N151">
            <v>5440990</v>
          </cell>
          <cell r="O151">
            <v>5441000</v>
          </cell>
          <cell r="P151">
            <v>23794800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423496</v>
          </cell>
          <cell r="AG151">
            <v>423500</v>
          </cell>
          <cell r="AH151">
            <v>0</v>
          </cell>
          <cell r="AI151">
            <v>0</v>
          </cell>
          <cell r="AJ151">
            <v>423500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420000</v>
          </cell>
          <cell r="AQ151">
            <v>420000</v>
          </cell>
          <cell r="AR151">
            <v>91709</v>
          </cell>
          <cell r="AS151">
            <v>91700</v>
          </cell>
          <cell r="AT151">
            <v>511700</v>
          </cell>
          <cell r="AV151">
            <v>0</v>
          </cell>
          <cell r="AW151">
            <v>0</v>
          </cell>
          <cell r="AX151">
            <v>179348</v>
          </cell>
          <cell r="AY151">
            <v>179300</v>
          </cell>
          <cell r="AZ151">
            <v>-0.14285714285506401</v>
          </cell>
          <cell r="BA151">
            <v>0</v>
          </cell>
          <cell r="BB151">
            <v>20000</v>
          </cell>
          <cell r="BC151">
            <v>20100</v>
          </cell>
          <cell r="BD151">
            <v>328067</v>
          </cell>
          <cell r="BE151">
            <v>328100</v>
          </cell>
          <cell r="BF151">
            <v>527500</v>
          </cell>
          <cell r="BH151">
            <v>10206000</v>
          </cell>
          <cell r="BI151">
            <v>3563500</v>
          </cell>
          <cell r="BJ151">
            <v>57500</v>
          </cell>
          <cell r="BK151">
            <v>5627200</v>
          </cell>
          <cell r="BL151">
            <v>5860800</v>
          </cell>
          <cell r="BM151">
            <v>25315000</v>
          </cell>
        </row>
        <row r="152">
          <cell r="G152" t="str">
            <v>H971-MATCH</v>
          </cell>
          <cell r="I152" t="str">
            <v>H972-MATCH</v>
          </cell>
          <cell r="M152" t="str">
            <v>H956</v>
          </cell>
          <cell r="O152" t="str">
            <v>H907</v>
          </cell>
          <cell r="W152" t="str">
            <v>H908</v>
          </cell>
          <cell r="AG152" t="str">
            <v>H910</v>
          </cell>
          <cell r="AQ152" t="str">
            <v>H912</v>
          </cell>
          <cell r="AS152" t="str">
            <v>H913</v>
          </cell>
        </row>
        <row r="153">
          <cell r="G153" t="str">
            <v>M931-FFP</v>
          </cell>
          <cell r="I153" t="str">
            <v>M949-FFP</v>
          </cell>
        </row>
      </sheetData>
      <sheetData sheetId="17">
        <row r="1">
          <cell r="B1" t="str">
            <v>COUNTY OF LOS ANGELES - DEPARTMENT OF MENTAL HEALTH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</row>
        <row r="3">
          <cell r="B3" t="str">
            <v>BUDGET &amp; FINANCIAL REPORTING DIVISION</v>
          </cell>
        </row>
        <row r="4">
          <cell r="B4" t="str">
            <v>MHSA - ADULT ALLOCATION</v>
          </cell>
        </row>
        <row r="5">
          <cell r="B5" t="str">
            <v xml:space="preserve">FISCAL YEAR 2009/2010 BUDGET REQUEST &amp; SUPERCESSION + RENEWAL </v>
          </cell>
        </row>
        <row r="7">
          <cell r="G7" t="str">
            <v>PLAN I</v>
          </cell>
          <cell r="S7" t="str">
            <v>PLAN II</v>
          </cell>
          <cell r="AC7" t="str">
            <v>PLAN II</v>
          </cell>
          <cell r="AM7" t="str">
            <v>TBA</v>
          </cell>
          <cell r="AW7" t="str">
            <v>TBA</v>
          </cell>
          <cell r="BP7" t="str">
            <v>TBA</v>
          </cell>
        </row>
        <row r="8">
          <cell r="G8" t="str">
            <v>ADULT FULL-SERVICE PARTNERSHIPS</v>
          </cell>
          <cell r="S8" t="str">
            <v>WELLNESS/CLIENT-RUN CENTERS</v>
          </cell>
          <cell r="AC8" t="str">
            <v>IMD STEP-DOWN FACILITIES</v>
          </cell>
          <cell r="AM8" t="str">
            <v>HOUSING SERVICES</v>
          </cell>
          <cell r="AW8" t="str">
            <v>JAIL TRANSITION &amp; LINKAGE SERVICES</v>
          </cell>
          <cell r="BG8" t="str">
            <v>FCCS - ADULT</v>
          </cell>
          <cell r="BP8" t="str">
            <v>START UP COSTS - AB2034</v>
          </cell>
          <cell r="CC8" t="str">
            <v>TOTAL BUDGET</v>
          </cell>
        </row>
        <row r="9">
          <cell r="G9" t="str">
            <v>32031</v>
          </cell>
          <cell r="S9" t="str">
            <v>32032</v>
          </cell>
          <cell r="AC9" t="str">
            <v>32034</v>
          </cell>
          <cell r="AM9" t="str">
            <v>32036</v>
          </cell>
          <cell r="AW9" t="str">
            <v>32038</v>
          </cell>
          <cell r="BP9">
            <v>32073</v>
          </cell>
        </row>
        <row r="10">
          <cell r="D10" t="str">
            <v>UNIT</v>
          </cell>
          <cell r="N10" t="str">
            <v>AB2034</v>
          </cell>
          <cell r="O10" t="str">
            <v>AB2034</v>
          </cell>
          <cell r="BW10" t="str">
            <v xml:space="preserve">BACKFILLED </v>
          </cell>
          <cell r="BX10" t="str">
            <v xml:space="preserve">BACKFILLED </v>
          </cell>
          <cell r="BY10" t="str">
            <v xml:space="preserve">BACKFILLED </v>
          </cell>
          <cell r="BZ10" t="str">
            <v xml:space="preserve">BACKFILLED </v>
          </cell>
          <cell r="CG10" t="str">
            <v>BACKFILLED</v>
          </cell>
          <cell r="CH10" t="str">
            <v>BACKFILLED</v>
          </cell>
          <cell r="CI10" t="str">
            <v>AB2034</v>
          </cell>
        </row>
        <row r="11">
          <cell r="B11" t="str">
            <v xml:space="preserve">SERVICE </v>
          </cell>
          <cell r="F11" t="str">
            <v>GROSS</v>
          </cell>
          <cell r="G11" t="str">
            <v>GROSS</v>
          </cell>
          <cell r="H11" t="str">
            <v>GROSS</v>
          </cell>
          <cell r="I11" t="str">
            <v>GROSS</v>
          </cell>
          <cell r="J11" t="str">
            <v>FLEX</v>
          </cell>
          <cell r="K11" t="str">
            <v>FLEX</v>
          </cell>
          <cell r="N11" t="str">
            <v xml:space="preserve">OTHER </v>
          </cell>
          <cell r="O11" t="str">
            <v xml:space="preserve">OTHER </v>
          </cell>
          <cell r="R11" t="str">
            <v>GROSS</v>
          </cell>
          <cell r="S11" t="str">
            <v>GROSS</v>
          </cell>
          <cell r="T11" t="str">
            <v>GROSS</v>
          </cell>
          <cell r="U11" t="str">
            <v>GROSS</v>
          </cell>
          <cell r="V11" t="str">
            <v>FLEX</v>
          </cell>
          <cell r="W11" t="str">
            <v>FLEX</v>
          </cell>
          <cell r="AB11" t="str">
            <v>GROSS</v>
          </cell>
          <cell r="AC11" t="str">
            <v>GROSS</v>
          </cell>
          <cell r="AD11" t="str">
            <v>GROSS</v>
          </cell>
          <cell r="AE11" t="str">
            <v>GROSS</v>
          </cell>
          <cell r="AF11" t="str">
            <v>FLEX</v>
          </cell>
          <cell r="AG11" t="str">
            <v>FLEX</v>
          </cell>
          <cell r="AL11" t="str">
            <v>GROSS</v>
          </cell>
          <cell r="AM11" t="str">
            <v>GROSS</v>
          </cell>
          <cell r="AN11" t="str">
            <v>GROSS</v>
          </cell>
          <cell r="AO11" t="str">
            <v>GROSS</v>
          </cell>
          <cell r="AP11" t="str">
            <v>FLEX</v>
          </cell>
          <cell r="AQ11" t="str">
            <v>FLEX</v>
          </cell>
          <cell r="AV11" t="str">
            <v>GROSS</v>
          </cell>
          <cell r="AW11" t="str">
            <v>GROSS</v>
          </cell>
          <cell r="AX11" t="str">
            <v>GROSS</v>
          </cell>
          <cell r="AY11" t="str">
            <v>GROSS</v>
          </cell>
          <cell r="AZ11" t="str">
            <v>FLEX</v>
          </cell>
          <cell r="BA11" t="str">
            <v>FLEX</v>
          </cell>
          <cell r="BF11" t="str">
            <v>GROSS</v>
          </cell>
          <cell r="BG11" t="str">
            <v>GROSS</v>
          </cell>
          <cell r="BH11" t="str">
            <v>GROSS</v>
          </cell>
          <cell r="BI11" t="str">
            <v>GROSS</v>
          </cell>
          <cell r="BJ11" t="str">
            <v>FLEX</v>
          </cell>
          <cell r="BK11" t="str">
            <v>FLEX</v>
          </cell>
          <cell r="BP11" t="str">
            <v>GROSS</v>
          </cell>
          <cell r="BQ11" t="str">
            <v>GROSS</v>
          </cell>
          <cell r="BR11" t="str">
            <v>GROSS</v>
          </cell>
          <cell r="BS11" t="str">
            <v>FLEX</v>
          </cell>
          <cell r="BT11" t="str">
            <v>FLEX</v>
          </cell>
          <cell r="BW11" t="str">
            <v xml:space="preserve">FOR </v>
          </cell>
          <cell r="BX11" t="str">
            <v xml:space="preserve">FOR </v>
          </cell>
          <cell r="BY11" t="str">
            <v>MEDI-CAL</v>
          </cell>
          <cell r="BZ11" t="str">
            <v>MEDI-CAL</v>
          </cell>
          <cell r="CC11" t="str">
            <v>GROSS</v>
          </cell>
          <cell r="CD11" t="str">
            <v>GROSS</v>
          </cell>
          <cell r="CE11" t="str">
            <v>FLEX</v>
          </cell>
          <cell r="CG11" t="str">
            <v xml:space="preserve">FOR </v>
          </cell>
          <cell r="CH11" t="str">
            <v>MEDI-CAL</v>
          </cell>
          <cell r="CI11" t="str">
            <v xml:space="preserve">OTHER </v>
          </cell>
        </row>
        <row r="12">
          <cell r="A12" t="str">
            <v>CODE</v>
          </cell>
          <cell r="B12" t="str">
            <v>AREA</v>
          </cell>
          <cell r="C12" t="str">
            <v>CODE</v>
          </cell>
          <cell r="D12" t="str">
            <v>UNIT</v>
          </cell>
          <cell r="E12" t="str">
            <v>ORGANIZATION NAME</v>
          </cell>
          <cell r="F12" t="str">
            <v>EPSDT</v>
          </cell>
          <cell r="G12" t="str">
            <v>EPSDT</v>
          </cell>
          <cell r="H12" t="str">
            <v>NON-EPSDT</v>
          </cell>
          <cell r="I12" t="str">
            <v>NON-EPSDT</v>
          </cell>
          <cell r="J12" t="str">
            <v>FUNDS</v>
          </cell>
          <cell r="K12" t="str">
            <v>FUNDS</v>
          </cell>
          <cell r="L12" t="str">
            <v>MHSA</v>
          </cell>
          <cell r="M12" t="str">
            <v>MHSA</v>
          </cell>
          <cell r="N12" t="str">
            <v>SERVICES</v>
          </cell>
          <cell r="O12" t="str">
            <v>SERVICES</v>
          </cell>
          <cell r="P12" t="str">
            <v>TOTAL</v>
          </cell>
          <cell r="R12" t="str">
            <v>EPSDT</v>
          </cell>
          <cell r="S12" t="str">
            <v>EPSDT</v>
          </cell>
          <cell r="T12" t="str">
            <v>NON-EPSDT</v>
          </cell>
          <cell r="U12" t="str">
            <v>NON-EPSDT</v>
          </cell>
          <cell r="V12" t="str">
            <v>FUNDS</v>
          </cell>
          <cell r="W12" t="str">
            <v>FUNDS</v>
          </cell>
          <cell r="X12" t="str">
            <v>MHSA</v>
          </cell>
          <cell r="Y12" t="str">
            <v>MHSA</v>
          </cell>
          <cell r="Z12" t="str">
            <v>TOTAL</v>
          </cell>
          <cell r="AB12" t="str">
            <v>EPSDT</v>
          </cell>
          <cell r="AC12" t="str">
            <v>EPSDT</v>
          </cell>
          <cell r="AD12" t="str">
            <v>NON-EPSDT</v>
          </cell>
          <cell r="AE12" t="str">
            <v>NON-EPSDT</v>
          </cell>
          <cell r="AF12" t="str">
            <v>FUNDS</v>
          </cell>
          <cell r="AG12" t="str">
            <v>FUNDS</v>
          </cell>
          <cell r="AH12" t="str">
            <v>MHSA</v>
          </cell>
          <cell r="AI12" t="str">
            <v>MHSA</v>
          </cell>
          <cell r="AJ12" t="str">
            <v>TOTAL</v>
          </cell>
          <cell r="AL12" t="str">
            <v>EPSDT</v>
          </cell>
          <cell r="AM12" t="str">
            <v>EPSDT</v>
          </cell>
          <cell r="AN12" t="str">
            <v>NON-EPSDT</v>
          </cell>
          <cell r="AO12" t="str">
            <v>NON-EPSDT</v>
          </cell>
          <cell r="AP12" t="str">
            <v>FUNDS</v>
          </cell>
          <cell r="AQ12" t="str">
            <v>FUNDS</v>
          </cell>
          <cell r="AR12" t="str">
            <v>MHSA</v>
          </cell>
          <cell r="AS12" t="str">
            <v>MHSA</v>
          </cell>
          <cell r="AT12" t="str">
            <v>TOTAL</v>
          </cell>
          <cell r="AV12" t="str">
            <v>EPSDT</v>
          </cell>
          <cell r="AW12" t="str">
            <v>EPSDT</v>
          </cell>
          <cell r="AX12" t="str">
            <v>NON-EPSDT</v>
          </cell>
          <cell r="AY12" t="str">
            <v>NON-EPSDT</v>
          </cell>
          <cell r="AZ12" t="str">
            <v>FUNDS</v>
          </cell>
          <cell r="BA12" t="str">
            <v>FUNDS</v>
          </cell>
          <cell r="BB12" t="str">
            <v>MHSA</v>
          </cell>
          <cell r="BC12" t="str">
            <v>MHSA</v>
          </cell>
          <cell r="BD12" t="str">
            <v>TOTAL</v>
          </cell>
          <cell r="BF12" t="str">
            <v>EPSDT</v>
          </cell>
          <cell r="BG12" t="str">
            <v>EPSDT</v>
          </cell>
          <cell r="BH12" t="str">
            <v>NON-EPSDT</v>
          </cell>
          <cell r="BI12" t="str">
            <v>NON-EPSDT</v>
          </cell>
          <cell r="BJ12" t="str">
            <v>FUNDS</v>
          </cell>
          <cell r="BK12" t="str">
            <v>FUNDS</v>
          </cell>
          <cell r="BL12" t="str">
            <v>MHSA</v>
          </cell>
          <cell r="BM12" t="str">
            <v>MHSA</v>
          </cell>
          <cell r="BN12" t="str">
            <v>TOTAL</v>
          </cell>
          <cell r="BP12" t="str">
            <v>EPSDT</v>
          </cell>
          <cell r="BQ12" t="str">
            <v>NON-EPSDT</v>
          </cell>
          <cell r="BR12" t="str">
            <v>NON-EPSDT</v>
          </cell>
          <cell r="BS12" t="str">
            <v>FUNDS</v>
          </cell>
          <cell r="BT12" t="str">
            <v>FUNDS</v>
          </cell>
          <cell r="BU12" t="str">
            <v>MHSA</v>
          </cell>
          <cell r="BV12" t="str">
            <v>MHSA</v>
          </cell>
          <cell r="BW12" t="str">
            <v>AB2034</v>
          </cell>
          <cell r="BX12" t="str">
            <v>AB2034</v>
          </cell>
          <cell r="BY12" t="str">
            <v>AB2034</v>
          </cell>
          <cell r="BZ12" t="str">
            <v>AB2034</v>
          </cell>
          <cell r="CA12" t="str">
            <v>TOTAL</v>
          </cell>
          <cell r="CC12" t="str">
            <v>EPSDT</v>
          </cell>
          <cell r="CD12" t="str">
            <v>NON-EPSDT</v>
          </cell>
          <cell r="CE12" t="str">
            <v>FUNDS</v>
          </cell>
          <cell r="CF12" t="str">
            <v>MHSA</v>
          </cell>
          <cell r="CG12" t="str">
            <v>AB2034</v>
          </cell>
          <cell r="CH12" t="str">
            <v>AB2034</v>
          </cell>
          <cell r="CI12" t="str">
            <v>SERVICES</v>
          </cell>
          <cell r="CJ12" t="str">
            <v>TOTAL</v>
          </cell>
        </row>
        <row r="13">
          <cell r="A13">
            <v>18616</v>
          </cell>
          <cell r="B13" t="str">
            <v>7 &amp; 8</v>
          </cell>
          <cell r="C13">
            <v>18616</v>
          </cell>
          <cell r="E13" t="str">
            <v>AURORA CHARTER OAK, LLC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G13">
            <v>0</v>
          </cell>
          <cell r="BI13">
            <v>0</v>
          </cell>
          <cell r="BK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</row>
        <row r="14">
          <cell r="A14">
            <v>18617</v>
          </cell>
          <cell r="B14">
            <v>3</v>
          </cell>
          <cell r="C14">
            <v>18617</v>
          </cell>
          <cell r="E14" t="str">
            <v>TRI-CITY MENTAL HEALTH CENTER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</row>
        <row r="15">
          <cell r="A15">
            <v>18618</v>
          </cell>
          <cell r="B15" t="str">
            <v>1, 2 &amp; 5</v>
          </cell>
          <cell r="C15">
            <v>18618</v>
          </cell>
          <cell r="E15" t="str">
            <v>PACIFIC ASIAN COUNSELING SERVICES (FORMELY WRAP)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G15">
            <v>0</v>
          </cell>
          <cell r="BI15">
            <v>0</v>
          </cell>
          <cell r="BK15">
            <v>0</v>
          </cell>
          <cell r="BL15">
            <v>68936</v>
          </cell>
          <cell r="BM15">
            <v>68900</v>
          </cell>
          <cell r="BN15">
            <v>68900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68900</v>
          </cell>
          <cell r="CG15">
            <v>0</v>
          </cell>
          <cell r="CH15">
            <v>0</v>
          </cell>
          <cell r="CI15">
            <v>0</v>
          </cell>
          <cell r="CJ15">
            <v>68900</v>
          </cell>
        </row>
        <row r="16">
          <cell r="A16">
            <v>18626</v>
          </cell>
          <cell r="B16">
            <v>6</v>
          </cell>
          <cell r="C16">
            <v>18626</v>
          </cell>
          <cell r="E16" t="str">
            <v>SOUTH CENTRAL HEALTH &amp; REHAB PROGRAM (SCHARP)</v>
          </cell>
          <cell r="F16">
            <v>0</v>
          </cell>
          <cell r="G16">
            <v>0</v>
          </cell>
          <cell r="H16">
            <v>2108700</v>
          </cell>
          <cell r="I16">
            <v>2108700</v>
          </cell>
          <cell r="J16">
            <v>606213</v>
          </cell>
          <cell r="K16">
            <v>606200</v>
          </cell>
          <cell r="L16">
            <v>425665</v>
          </cell>
          <cell r="M16">
            <v>425700</v>
          </cell>
          <cell r="N16">
            <v>0</v>
          </cell>
          <cell r="O16">
            <v>0</v>
          </cell>
          <cell r="P16">
            <v>3140600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66965</v>
          </cell>
          <cell r="Y16">
            <v>67000</v>
          </cell>
          <cell r="Z16">
            <v>67000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G16">
            <v>0</v>
          </cell>
          <cell r="BI16">
            <v>0</v>
          </cell>
          <cell r="BK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2108700</v>
          </cell>
          <cell r="CE16">
            <v>606200</v>
          </cell>
          <cell r="CF16">
            <v>492700</v>
          </cell>
          <cell r="CG16">
            <v>0</v>
          </cell>
          <cell r="CH16">
            <v>0</v>
          </cell>
          <cell r="CI16">
            <v>0</v>
          </cell>
          <cell r="CJ16">
            <v>3207600</v>
          </cell>
        </row>
        <row r="17">
          <cell r="A17">
            <v>18629</v>
          </cell>
          <cell r="B17" t="str">
            <v>1, 2 &amp; 5</v>
          </cell>
          <cell r="C17">
            <v>18629</v>
          </cell>
          <cell r="E17" t="str">
            <v xml:space="preserve">EXODUS RECOVERY, INC. </v>
          </cell>
          <cell r="F17">
            <v>0</v>
          </cell>
          <cell r="G17">
            <v>0</v>
          </cell>
          <cell r="H17">
            <v>1357700</v>
          </cell>
          <cell r="I17">
            <v>1357700</v>
          </cell>
          <cell r="J17">
            <v>836422</v>
          </cell>
          <cell r="K17">
            <v>836400</v>
          </cell>
          <cell r="L17">
            <v>757661</v>
          </cell>
          <cell r="M17">
            <v>757700</v>
          </cell>
          <cell r="N17">
            <v>0</v>
          </cell>
          <cell r="O17">
            <v>0</v>
          </cell>
          <cell r="P17">
            <v>2951800</v>
          </cell>
          <cell r="R17">
            <v>0</v>
          </cell>
          <cell r="S17">
            <v>0</v>
          </cell>
          <cell r="T17">
            <v>300000</v>
          </cell>
          <cell r="U17">
            <v>300000</v>
          </cell>
          <cell r="V17">
            <v>0</v>
          </cell>
          <cell r="W17">
            <v>0</v>
          </cell>
          <cell r="X17">
            <v>150000</v>
          </cell>
          <cell r="Y17">
            <v>150000</v>
          </cell>
          <cell r="Z17">
            <v>450000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I17">
            <v>0</v>
          </cell>
          <cell r="BK17">
            <v>0</v>
          </cell>
          <cell r="BM17">
            <v>0</v>
          </cell>
          <cell r="BN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1657700</v>
          </cell>
          <cell r="CE17">
            <v>836400</v>
          </cell>
          <cell r="CF17">
            <v>907700</v>
          </cell>
          <cell r="CG17">
            <v>0</v>
          </cell>
          <cell r="CH17">
            <v>0</v>
          </cell>
          <cell r="CI17">
            <v>0</v>
          </cell>
          <cell r="CJ17">
            <v>3401800</v>
          </cell>
        </row>
        <row r="18">
          <cell r="A18">
            <v>18631</v>
          </cell>
          <cell r="B18">
            <v>3</v>
          </cell>
          <cell r="C18">
            <v>18631</v>
          </cell>
          <cell r="E18" t="str">
            <v>STAR VIEW ADOLESCENT CENTER, INC. (PHF)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G18">
            <v>0</v>
          </cell>
          <cell r="BI18">
            <v>0</v>
          </cell>
          <cell r="BK18">
            <v>0</v>
          </cell>
          <cell r="BM18">
            <v>0</v>
          </cell>
          <cell r="BN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</row>
        <row r="19">
          <cell r="A19">
            <v>18637</v>
          </cell>
          <cell r="B19" t="str">
            <v xml:space="preserve">7 &amp; 8 </v>
          </cell>
          <cell r="C19">
            <v>18637</v>
          </cell>
          <cell r="E19" t="str">
            <v>PROVIDENCE COMMUNITY SERVICES, LLC. (FORMELY ASPEN)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0</v>
          </cell>
          <cell r="BI19">
            <v>0</v>
          </cell>
          <cell r="BK19">
            <v>0</v>
          </cell>
          <cell r="BM19">
            <v>0</v>
          </cell>
          <cell r="BN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</row>
        <row r="20">
          <cell r="A20">
            <v>18638</v>
          </cell>
          <cell r="B20" t="str">
            <v xml:space="preserve">7 &amp; 8 </v>
          </cell>
          <cell r="C20">
            <v>18638</v>
          </cell>
          <cell r="E20" t="str">
            <v>SHIELDS FOR FAMILY PROJECT, INC.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</v>
          </cell>
          <cell r="BH20">
            <v>148670</v>
          </cell>
          <cell r="BI20">
            <v>148700</v>
          </cell>
          <cell r="BK20">
            <v>0</v>
          </cell>
          <cell r="BM20">
            <v>0</v>
          </cell>
          <cell r="BN20">
            <v>148700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  <cell r="CD20">
            <v>148700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148700</v>
          </cell>
        </row>
        <row r="21">
          <cell r="A21">
            <v>18663</v>
          </cell>
          <cell r="B21">
            <v>4</v>
          </cell>
          <cell r="C21">
            <v>18663</v>
          </cell>
          <cell r="E21" t="str">
            <v>CHILDREN'S INSTITUTE INC.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0</v>
          </cell>
          <cell r="BI21">
            <v>0</v>
          </cell>
          <cell r="BK21">
            <v>0</v>
          </cell>
          <cell r="BM21">
            <v>0</v>
          </cell>
          <cell r="BN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</row>
        <row r="22">
          <cell r="A22">
            <v>18664</v>
          </cell>
          <cell r="B22">
            <v>3</v>
          </cell>
          <cell r="C22">
            <v>18664</v>
          </cell>
          <cell r="E22" t="str">
            <v>OLIVE CREST TREATMENT CENTERS, INC.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0</v>
          </cell>
          <cell r="BI22">
            <v>0</v>
          </cell>
          <cell r="BK22">
            <v>0</v>
          </cell>
          <cell r="BM22">
            <v>0</v>
          </cell>
          <cell r="BN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</row>
        <row r="23">
          <cell r="A23">
            <v>18665</v>
          </cell>
          <cell r="B23">
            <v>3</v>
          </cell>
          <cell r="C23">
            <v>18665</v>
          </cell>
          <cell r="E23" t="str">
            <v xml:space="preserve">SAN GABRIEL CHILDREN'S CTR, INC. (RESEARCH &amp; TREATMENT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0</v>
          </cell>
          <cell r="BI23">
            <v>0</v>
          </cell>
          <cell r="BK23">
            <v>0</v>
          </cell>
          <cell r="BM23">
            <v>0</v>
          </cell>
          <cell r="BN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</row>
        <row r="24">
          <cell r="A24">
            <v>18675</v>
          </cell>
          <cell r="B24">
            <v>3</v>
          </cell>
          <cell r="C24">
            <v>18675</v>
          </cell>
          <cell r="E24" t="str">
            <v>FIVE ACRES - THE BOYS &amp; GIRLS AID SOCIETY OF LA COUNTY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I24">
            <v>0</v>
          </cell>
          <cell r="BK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</row>
        <row r="25">
          <cell r="A25">
            <v>18681</v>
          </cell>
          <cell r="B25">
            <v>4</v>
          </cell>
          <cell r="C25">
            <v>18681</v>
          </cell>
          <cell r="E25" t="str">
            <v>CHILDREN'S BUREAU OF SOUTHERN CALIFORNIA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I25">
            <v>0</v>
          </cell>
          <cell r="BK25">
            <v>0</v>
          </cell>
          <cell r="BM25">
            <v>0</v>
          </cell>
          <cell r="BN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</row>
        <row r="26">
          <cell r="A26">
            <v>18701</v>
          </cell>
          <cell r="B26">
            <v>3</v>
          </cell>
          <cell r="C26">
            <v>18701</v>
          </cell>
          <cell r="E26" t="str">
            <v>FOOTHILL FAMILY SERVICE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I26">
            <v>0</v>
          </cell>
          <cell r="BK26">
            <v>0</v>
          </cell>
          <cell r="BM26">
            <v>0</v>
          </cell>
          <cell r="BN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</row>
        <row r="27">
          <cell r="A27">
            <v>20466</v>
          </cell>
          <cell r="B27" t="str">
            <v>7 &amp; 8</v>
          </cell>
          <cell r="C27">
            <v>20466</v>
          </cell>
          <cell r="E27" t="str">
            <v xml:space="preserve">BARBOUR AND FLOYD MEDICAL ASSOCIATES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G27">
            <v>0</v>
          </cell>
          <cell r="BH27">
            <v>120000</v>
          </cell>
          <cell r="BI27">
            <v>120000</v>
          </cell>
          <cell r="BK27">
            <v>0</v>
          </cell>
          <cell r="BL27">
            <v>11134</v>
          </cell>
          <cell r="BM27">
            <v>11100</v>
          </cell>
          <cell r="BN27">
            <v>131100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C27">
            <v>0</v>
          </cell>
          <cell r="CD27">
            <v>120000</v>
          </cell>
          <cell r="CE27">
            <v>0</v>
          </cell>
          <cell r="CF27">
            <v>11100</v>
          </cell>
          <cell r="CG27">
            <v>0</v>
          </cell>
          <cell r="CH27">
            <v>0</v>
          </cell>
          <cell r="CI27">
            <v>0</v>
          </cell>
          <cell r="CJ27">
            <v>131100</v>
          </cell>
        </row>
        <row r="28">
          <cell r="A28">
            <v>20470</v>
          </cell>
          <cell r="B28">
            <v>3</v>
          </cell>
          <cell r="C28">
            <v>20470</v>
          </cell>
          <cell r="E28" t="str">
            <v>LOS ANGELES UNIFIED SCHOOL DISTRICT (97TH SCHOOL)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G28">
            <v>0</v>
          </cell>
          <cell r="BI28">
            <v>0</v>
          </cell>
          <cell r="BK28">
            <v>0</v>
          </cell>
          <cell r="BM28">
            <v>0</v>
          </cell>
          <cell r="BN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</row>
        <row r="29">
          <cell r="A29">
            <v>20486</v>
          </cell>
          <cell r="B29">
            <v>4</v>
          </cell>
          <cell r="C29">
            <v>20486</v>
          </cell>
          <cell r="E29" t="str">
            <v>HAMBURGER HOME (dba AVIVA CENTER)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G29">
            <v>0</v>
          </cell>
          <cell r="BI29">
            <v>0</v>
          </cell>
          <cell r="BK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</row>
        <row r="30">
          <cell r="A30">
            <v>20906</v>
          </cell>
          <cell r="B30">
            <v>4</v>
          </cell>
          <cell r="C30">
            <v>20906</v>
          </cell>
          <cell r="E30" t="str">
            <v>INTERCOMMUNITY CHILD GUIDANCE CTR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</v>
          </cell>
          <cell r="BI30">
            <v>0</v>
          </cell>
          <cell r="BK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</row>
        <row r="31">
          <cell r="A31">
            <v>20961</v>
          </cell>
          <cell r="B31">
            <v>3</v>
          </cell>
          <cell r="C31">
            <v>20961</v>
          </cell>
          <cell r="E31" t="str">
            <v>SUNBRIDGE HARBOR VIEW REHAB CTR, INC. (FORMELY HARBOR VIEW)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0</v>
          </cell>
          <cell r="BI31">
            <v>0</v>
          </cell>
          <cell r="BK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</row>
        <row r="32">
          <cell r="A32">
            <v>20966</v>
          </cell>
          <cell r="B32" t="str">
            <v>ADJH</v>
          </cell>
          <cell r="C32">
            <v>20966</v>
          </cell>
          <cell r="E32" t="str">
            <v>HOMES FOR LIFE FOUNDATION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0</v>
          </cell>
          <cell r="BH32">
            <v>88000</v>
          </cell>
          <cell r="BI32">
            <v>88000</v>
          </cell>
          <cell r="BK32">
            <v>0</v>
          </cell>
          <cell r="BL32">
            <v>6190</v>
          </cell>
          <cell r="BM32">
            <v>6200</v>
          </cell>
          <cell r="BN32">
            <v>94200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0</v>
          </cell>
          <cell r="CD32">
            <v>88000</v>
          </cell>
          <cell r="CE32">
            <v>0</v>
          </cell>
          <cell r="CF32">
            <v>6200</v>
          </cell>
          <cell r="CG32">
            <v>0</v>
          </cell>
          <cell r="CH32">
            <v>0</v>
          </cell>
          <cell r="CI32">
            <v>0</v>
          </cell>
          <cell r="CJ32">
            <v>94200</v>
          </cell>
        </row>
        <row r="33">
          <cell r="A33">
            <v>21526</v>
          </cell>
          <cell r="B33">
            <v>4</v>
          </cell>
          <cell r="C33">
            <v>21526</v>
          </cell>
          <cell r="E33" t="str">
            <v>ASC TREATMENT GROUP DBA THE ANNE SIPPI CLINIC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0</v>
          </cell>
          <cell r="BI33">
            <v>0</v>
          </cell>
          <cell r="BK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</row>
        <row r="34">
          <cell r="A34">
            <v>21527</v>
          </cell>
          <cell r="B34" t="str">
            <v>7 &amp; 8</v>
          </cell>
          <cell r="C34">
            <v>21527</v>
          </cell>
          <cell r="E34" t="str">
            <v>COLLEGE HOSPITAL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0</v>
          </cell>
          <cell r="BI34">
            <v>0</v>
          </cell>
          <cell r="BK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</row>
        <row r="35">
          <cell r="A35">
            <v>21528</v>
          </cell>
          <cell r="B35" t="str">
            <v>1, 2 &amp; 5</v>
          </cell>
          <cell r="C35">
            <v>21528</v>
          </cell>
          <cell r="E35" t="str">
            <v>TOPANGA-ROSCOE CORP (TOPANGA WEST GUEST HOME)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T35">
            <v>4426</v>
          </cell>
          <cell r="U35">
            <v>4400</v>
          </cell>
          <cell r="V35">
            <v>0</v>
          </cell>
          <cell r="W35">
            <v>0</v>
          </cell>
          <cell r="X35">
            <v>50901</v>
          </cell>
          <cell r="Y35">
            <v>50900</v>
          </cell>
          <cell r="Z35">
            <v>55300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</v>
          </cell>
          <cell r="BI35">
            <v>0</v>
          </cell>
          <cell r="BK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0</v>
          </cell>
          <cell r="CD35">
            <v>4400</v>
          </cell>
          <cell r="CE35">
            <v>0</v>
          </cell>
          <cell r="CF35">
            <v>50900</v>
          </cell>
          <cell r="CG35">
            <v>0</v>
          </cell>
          <cell r="CH35">
            <v>0</v>
          </cell>
          <cell r="CI35">
            <v>0</v>
          </cell>
          <cell r="CJ35">
            <v>55300</v>
          </cell>
        </row>
        <row r="36">
          <cell r="A36">
            <v>21568</v>
          </cell>
          <cell r="B36">
            <v>6</v>
          </cell>
          <cell r="C36">
            <v>21568</v>
          </cell>
          <cell r="E36" t="str">
            <v>ST. FRANCIS MEDICAL CENTER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</v>
          </cell>
          <cell r="BI36">
            <v>0</v>
          </cell>
          <cell r="BK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</row>
        <row r="37">
          <cell r="A37">
            <v>21569</v>
          </cell>
          <cell r="B37">
            <v>4</v>
          </cell>
          <cell r="C37">
            <v>21569</v>
          </cell>
          <cell r="E37" t="str">
            <v>OPTIMIST BOYS' HOME &amp; RANCH INC.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</v>
          </cell>
          <cell r="BI37">
            <v>0</v>
          </cell>
          <cell r="BK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</row>
        <row r="38">
          <cell r="A38">
            <v>21570</v>
          </cell>
          <cell r="B38" t="str">
            <v>7 &amp; 8</v>
          </cell>
          <cell r="C38">
            <v>21570</v>
          </cell>
          <cell r="E38" t="str">
            <v>COUNSELING &amp; RESEARCH ASSO. INC., (dba MASADA HOMES)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</v>
          </cell>
          <cell r="BI38">
            <v>0</v>
          </cell>
          <cell r="BK38">
            <v>0</v>
          </cell>
          <cell r="BM38">
            <v>0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</row>
        <row r="39">
          <cell r="A39">
            <v>21571</v>
          </cell>
          <cell r="B39">
            <v>3</v>
          </cell>
          <cell r="C39">
            <v>21571</v>
          </cell>
          <cell r="E39" t="str">
            <v>EASTFIELD MING QUONG, INC. (FORMELY LA ORPHANS)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G39">
            <v>0</v>
          </cell>
          <cell r="BI39">
            <v>0</v>
          </cell>
          <cell r="BK39">
            <v>0</v>
          </cell>
          <cell r="BM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</row>
        <row r="40">
          <cell r="A40">
            <v>21573</v>
          </cell>
          <cell r="B40">
            <v>3</v>
          </cell>
          <cell r="C40">
            <v>21573</v>
          </cell>
          <cell r="E40" t="str">
            <v>PHOENIX HOUSES OF LOS ANGELES, INC.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G40">
            <v>0</v>
          </cell>
          <cell r="BI40">
            <v>0</v>
          </cell>
          <cell r="BK40">
            <v>0</v>
          </cell>
          <cell r="BM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</row>
        <row r="41">
          <cell r="A41">
            <v>21574</v>
          </cell>
          <cell r="B41">
            <v>3</v>
          </cell>
          <cell r="C41">
            <v>21574</v>
          </cell>
          <cell r="E41" t="str">
            <v>D' VEAL CORP. (dva D'VEAL FAMILY AND YOUTH SVCS)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G41">
            <v>0</v>
          </cell>
          <cell r="BI41">
            <v>0</v>
          </cell>
          <cell r="BK41">
            <v>0</v>
          </cell>
          <cell r="BM41">
            <v>0</v>
          </cell>
          <cell r="BN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</row>
        <row r="42">
          <cell r="A42">
            <v>21575</v>
          </cell>
          <cell r="B42" t="str">
            <v>7 &amp; 8</v>
          </cell>
          <cell r="C42">
            <v>21575</v>
          </cell>
          <cell r="E42" t="str">
            <v>CHILDNET YOUTH &amp; FAMILY SERVICES, INC.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G42">
            <v>0</v>
          </cell>
          <cell r="BI42">
            <v>0</v>
          </cell>
          <cell r="BK42">
            <v>0</v>
          </cell>
          <cell r="BM42">
            <v>0</v>
          </cell>
          <cell r="BN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</row>
        <row r="43">
          <cell r="A43">
            <v>23100</v>
          </cell>
          <cell r="B43">
            <v>4</v>
          </cell>
          <cell r="C43">
            <v>23100</v>
          </cell>
          <cell r="E43" t="str">
            <v>AIDS PROJECT LOS ANGELES, INC.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G43">
            <v>0</v>
          </cell>
          <cell r="BI43">
            <v>0</v>
          </cell>
          <cell r="BK43">
            <v>0</v>
          </cell>
          <cell r="BM43">
            <v>0</v>
          </cell>
          <cell r="BN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</row>
        <row r="44">
          <cell r="A44">
            <v>23101</v>
          </cell>
          <cell r="B44" t="str">
            <v>1, 2 &amp; 5</v>
          </cell>
          <cell r="C44">
            <v>23101</v>
          </cell>
          <cell r="E44" t="str">
            <v>EXCEPTIONAL CHILDREN'S FOUNDATION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G44">
            <v>0</v>
          </cell>
          <cell r="BI44">
            <v>0</v>
          </cell>
          <cell r="BK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</row>
        <row r="45">
          <cell r="A45">
            <v>23103</v>
          </cell>
          <cell r="B45" t="str">
            <v>7 &amp; 8</v>
          </cell>
          <cell r="C45">
            <v>23103</v>
          </cell>
          <cell r="E45" t="str">
            <v>ASSOC. LEAGUE OF MEXICAN AMERICAN DBA ALMA FAMILY SVCS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G45">
            <v>0</v>
          </cell>
          <cell r="BI45">
            <v>0</v>
          </cell>
          <cell r="BJ45">
            <v>6498</v>
          </cell>
          <cell r="BK45">
            <v>6500</v>
          </cell>
          <cell r="BL45">
            <v>123461</v>
          </cell>
          <cell r="BM45">
            <v>123500</v>
          </cell>
          <cell r="BN45">
            <v>130000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  <cell r="CD45">
            <v>0</v>
          </cell>
          <cell r="CE45">
            <v>6500</v>
          </cell>
          <cell r="CF45">
            <v>123500</v>
          </cell>
          <cell r="CG45">
            <v>0</v>
          </cell>
          <cell r="CH45">
            <v>0</v>
          </cell>
          <cell r="CI45">
            <v>0</v>
          </cell>
          <cell r="CJ45">
            <v>130000</v>
          </cell>
        </row>
        <row r="46">
          <cell r="A46">
            <v>23105</v>
          </cell>
          <cell r="B46">
            <v>3</v>
          </cell>
          <cell r="C46">
            <v>23105</v>
          </cell>
          <cell r="E46" t="str">
            <v xml:space="preserve">BRASWELL REHAB INST FOR DEV. OF GROWTH (dba BRIDGES) 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>
            <v>100000</v>
          </cell>
          <cell r="U46">
            <v>100000</v>
          </cell>
          <cell r="V46">
            <v>0</v>
          </cell>
          <cell r="W46">
            <v>0</v>
          </cell>
          <cell r="X46">
            <v>130241</v>
          </cell>
          <cell r="Y46">
            <v>130200</v>
          </cell>
          <cell r="Z46">
            <v>230200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G46">
            <v>0</v>
          </cell>
          <cell r="BI46">
            <v>0</v>
          </cell>
          <cell r="BK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  <cell r="CD46">
            <v>100000</v>
          </cell>
          <cell r="CE46">
            <v>0</v>
          </cell>
          <cell r="CF46">
            <v>130200</v>
          </cell>
          <cell r="CG46">
            <v>0</v>
          </cell>
          <cell r="CH46">
            <v>0</v>
          </cell>
          <cell r="CI46">
            <v>0</v>
          </cell>
          <cell r="CJ46">
            <v>230200</v>
          </cell>
        </row>
        <row r="47">
          <cell r="A47">
            <v>23106</v>
          </cell>
          <cell r="B47" t="str">
            <v>1,2 &amp; 5</v>
          </cell>
          <cell r="C47">
            <v>23106</v>
          </cell>
          <cell r="E47" t="str">
            <v>ALCOTT CENTER FOR MH  SERVICES(Beverlywood)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G47">
            <v>0</v>
          </cell>
          <cell r="BH47">
            <v>176464</v>
          </cell>
          <cell r="BI47">
            <v>176500</v>
          </cell>
          <cell r="BJ47">
            <v>2000</v>
          </cell>
          <cell r="BK47">
            <v>2000</v>
          </cell>
          <cell r="BM47">
            <v>0</v>
          </cell>
          <cell r="BN47">
            <v>178500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0</v>
          </cell>
          <cell r="CD47">
            <v>176500</v>
          </cell>
          <cell r="CE47">
            <v>2000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178500</v>
          </cell>
        </row>
        <row r="48">
          <cell r="A48">
            <v>23108</v>
          </cell>
          <cell r="B48" t="str">
            <v>7 &amp; 8</v>
          </cell>
          <cell r="C48">
            <v>23108</v>
          </cell>
          <cell r="E48" t="str">
            <v xml:space="preserve">FOR THE CHILD, INC. 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G48">
            <v>0</v>
          </cell>
          <cell r="BI48">
            <v>0</v>
          </cell>
          <cell r="BK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</row>
        <row r="49">
          <cell r="A49">
            <v>23109</v>
          </cell>
          <cell r="B49">
            <v>4</v>
          </cell>
          <cell r="C49">
            <v>23109</v>
          </cell>
          <cell r="E49" t="str">
            <v>CEDARS-SINAI MEDICAL CENTER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G49">
            <v>0</v>
          </cell>
          <cell r="BI49">
            <v>0</v>
          </cell>
          <cell r="BK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</row>
        <row r="50">
          <cell r="A50">
            <v>23112</v>
          </cell>
          <cell r="B50">
            <v>4</v>
          </cell>
          <cell r="C50">
            <v>23112</v>
          </cell>
          <cell r="E50" t="str">
            <v>CHILDREN'S HOSPITAL OF LOS ANGELES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G50">
            <v>0</v>
          </cell>
          <cell r="BI50">
            <v>0</v>
          </cell>
          <cell r="BK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</row>
        <row r="51">
          <cell r="A51">
            <v>23113</v>
          </cell>
          <cell r="B51" t="str">
            <v>7 &amp; 8</v>
          </cell>
          <cell r="C51">
            <v>23113</v>
          </cell>
          <cell r="E51" t="str">
            <v>CITY OF GARDENA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G51">
            <v>0</v>
          </cell>
          <cell r="BI51">
            <v>0</v>
          </cell>
          <cell r="BK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</row>
        <row r="52">
          <cell r="A52">
            <v>23114</v>
          </cell>
          <cell r="B52">
            <v>4</v>
          </cell>
          <cell r="C52">
            <v>23114</v>
          </cell>
          <cell r="E52" t="str">
            <v>COMMUNITY FAMILY GUIDANCE CENTER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G52">
            <v>0</v>
          </cell>
          <cell r="BI52">
            <v>0</v>
          </cell>
          <cell r="BK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</row>
        <row r="53">
          <cell r="A53">
            <v>23116</v>
          </cell>
          <cell r="B53" t="str">
            <v>1, 2 &amp; 5</v>
          </cell>
          <cell r="C53">
            <v>23116</v>
          </cell>
          <cell r="E53" t="str">
            <v xml:space="preserve">DIDI HIRSCH PSYCHIATRIC SERVICE </v>
          </cell>
          <cell r="F53">
            <v>0</v>
          </cell>
          <cell r="G53">
            <v>0</v>
          </cell>
          <cell r="H53">
            <v>868600</v>
          </cell>
          <cell r="I53">
            <v>868600</v>
          </cell>
          <cell r="J53">
            <v>435694</v>
          </cell>
          <cell r="K53">
            <v>435700</v>
          </cell>
          <cell r="L53">
            <v>401191</v>
          </cell>
          <cell r="M53">
            <v>401200</v>
          </cell>
          <cell r="N53">
            <v>0</v>
          </cell>
          <cell r="O53">
            <v>0</v>
          </cell>
          <cell r="P53">
            <v>1705500</v>
          </cell>
          <cell r="R53">
            <v>0</v>
          </cell>
          <cell r="S53">
            <v>0</v>
          </cell>
          <cell r="T53">
            <v>234644</v>
          </cell>
          <cell r="U53">
            <v>234600</v>
          </cell>
          <cell r="V53">
            <v>0</v>
          </cell>
          <cell r="W53">
            <v>0</v>
          </cell>
          <cell r="X53">
            <v>175699</v>
          </cell>
          <cell r="Y53">
            <v>175700</v>
          </cell>
          <cell r="Z53">
            <v>410300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G53">
            <v>0</v>
          </cell>
          <cell r="BH53">
            <v>218894</v>
          </cell>
          <cell r="BI53">
            <v>218900</v>
          </cell>
          <cell r="BK53">
            <v>0</v>
          </cell>
          <cell r="BL53">
            <v>24322</v>
          </cell>
          <cell r="BM53">
            <v>24300</v>
          </cell>
          <cell r="BN53">
            <v>243200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1322100</v>
          </cell>
          <cell r="CE53">
            <v>435700</v>
          </cell>
          <cell r="CF53">
            <v>601200</v>
          </cell>
          <cell r="CG53">
            <v>0</v>
          </cell>
          <cell r="CH53">
            <v>0</v>
          </cell>
          <cell r="CI53">
            <v>0</v>
          </cell>
          <cell r="CJ53">
            <v>2359000</v>
          </cell>
        </row>
        <row r="54">
          <cell r="A54">
            <v>23118</v>
          </cell>
          <cell r="B54">
            <v>3</v>
          </cell>
          <cell r="C54">
            <v>23118</v>
          </cell>
          <cell r="E54" t="str">
            <v>DUBNOFF CENTER FOR CHILD DEV &amp; EDU THERAPY, INC.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G54">
            <v>0</v>
          </cell>
          <cell r="BI54">
            <v>0</v>
          </cell>
          <cell r="BK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</row>
        <row r="55">
          <cell r="A55">
            <v>23119</v>
          </cell>
          <cell r="B55">
            <v>3</v>
          </cell>
          <cell r="C55">
            <v>23119</v>
          </cell>
          <cell r="E55" t="str">
            <v>EL CENTRO DE AMISTAD, INC.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G55">
            <v>0</v>
          </cell>
          <cell r="BI55">
            <v>0</v>
          </cell>
          <cell r="BK55">
            <v>0</v>
          </cell>
          <cell r="BM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</row>
        <row r="56">
          <cell r="A56">
            <v>27492</v>
          </cell>
          <cell r="B56" t="str">
            <v>6 &amp; 8</v>
          </cell>
          <cell r="C56">
            <v>27492</v>
          </cell>
          <cell r="E56" t="str">
            <v xml:space="preserve">FH &amp; HF TORRANCE I, LLC C/O HEALTH QUALITY MANAGEMENT 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G56">
            <v>0</v>
          </cell>
          <cell r="BI56">
            <v>0</v>
          </cell>
          <cell r="BK56">
            <v>0</v>
          </cell>
          <cell r="BM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</row>
        <row r="57">
          <cell r="A57">
            <v>23122</v>
          </cell>
          <cell r="B57">
            <v>4</v>
          </cell>
          <cell r="C57">
            <v>23122</v>
          </cell>
          <cell r="E57" t="str">
            <v xml:space="preserve">ENKI HEALTH AND RESEARCH SYSTEMS, INC. </v>
          </cell>
          <cell r="F57">
            <v>0</v>
          </cell>
          <cell r="G57">
            <v>0</v>
          </cell>
          <cell r="H57">
            <v>565078</v>
          </cell>
          <cell r="I57">
            <v>565100</v>
          </cell>
          <cell r="J57">
            <v>303447</v>
          </cell>
          <cell r="K57">
            <v>303400</v>
          </cell>
          <cell r="L57">
            <v>288618</v>
          </cell>
          <cell r="M57">
            <v>288600</v>
          </cell>
          <cell r="N57">
            <v>0</v>
          </cell>
          <cell r="O57">
            <v>0</v>
          </cell>
          <cell r="P57">
            <v>1157100</v>
          </cell>
          <cell r="R57">
            <v>0</v>
          </cell>
          <cell r="S57">
            <v>0</v>
          </cell>
          <cell r="T57">
            <v>369500</v>
          </cell>
          <cell r="U57">
            <v>369500</v>
          </cell>
          <cell r="V57">
            <v>0</v>
          </cell>
          <cell r="W57">
            <v>0</v>
          </cell>
          <cell r="X57">
            <v>807833</v>
          </cell>
          <cell r="Y57">
            <v>807800</v>
          </cell>
          <cell r="Z57">
            <v>1177300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>
            <v>0</v>
          </cell>
          <cell r="BH57">
            <v>400000</v>
          </cell>
          <cell r="BI57">
            <v>400000</v>
          </cell>
          <cell r="BJ57">
            <v>21700</v>
          </cell>
          <cell r="BK57">
            <v>21700</v>
          </cell>
          <cell r="BL57">
            <v>212300</v>
          </cell>
          <cell r="BM57">
            <v>212300</v>
          </cell>
          <cell r="BN57">
            <v>634000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  <cell r="CD57">
            <v>1334600</v>
          </cell>
          <cell r="CE57">
            <v>325100</v>
          </cell>
          <cell r="CF57">
            <v>1308700</v>
          </cell>
          <cell r="CG57">
            <v>0</v>
          </cell>
          <cell r="CH57">
            <v>0</v>
          </cell>
          <cell r="CI57">
            <v>0</v>
          </cell>
          <cell r="CJ57">
            <v>2968400</v>
          </cell>
        </row>
        <row r="58">
          <cell r="A58">
            <v>23123</v>
          </cell>
          <cell r="B58">
            <v>4</v>
          </cell>
          <cell r="C58">
            <v>23123</v>
          </cell>
          <cell r="E58" t="str">
            <v>FILIPINO-AMERICAN SERVICE GROUP, INC.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G58">
            <v>0</v>
          </cell>
          <cell r="BI58">
            <v>0</v>
          </cell>
          <cell r="BK58">
            <v>0</v>
          </cell>
          <cell r="BM58">
            <v>0</v>
          </cell>
          <cell r="BN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</row>
        <row r="59">
          <cell r="A59">
            <v>23125</v>
          </cell>
          <cell r="B59">
            <v>6</v>
          </cell>
          <cell r="C59">
            <v>23125</v>
          </cell>
          <cell r="E59" t="str">
            <v>1736 FAMILY CRISIS CENTER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G59">
            <v>0</v>
          </cell>
          <cell r="BI59">
            <v>0</v>
          </cell>
          <cell r="BK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</row>
        <row r="60">
          <cell r="A60">
            <v>23128</v>
          </cell>
          <cell r="B60">
            <v>4</v>
          </cell>
          <cell r="C60">
            <v>23128</v>
          </cell>
          <cell r="E60" t="str">
            <v xml:space="preserve">GATEWAYS HOSPITAL &amp; MHC 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24133</v>
          </cell>
          <cell r="Y60">
            <v>24100</v>
          </cell>
          <cell r="Z60">
            <v>24100</v>
          </cell>
          <cell r="AB60">
            <v>0</v>
          </cell>
          <cell r="AC60">
            <v>0</v>
          </cell>
          <cell r="AD60">
            <v>2747500</v>
          </cell>
          <cell r="AE60">
            <v>2747500</v>
          </cell>
          <cell r="AF60">
            <v>0</v>
          </cell>
          <cell r="AG60">
            <v>0</v>
          </cell>
          <cell r="AH60">
            <v>761250</v>
          </cell>
          <cell r="AI60">
            <v>761300</v>
          </cell>
          <cell r="AJ60">
            <v>3508800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G60">
            <v>0</v>
          </cell>
          <cell r="BI60">
            <v>0</v>
          </cell>
          <cell r="BK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2747500</v>
          </cell>
          <cell r="CE60">
            <v>0</v>
          </cell>
          <cell r="CF60">
            <v>785400</v>
          </cell>
          <cell r="CG60">
            <v>0</v>
          </cell>
          <cell r="CH60">
            <v>0</v>
          </cell>
          <cell r="CI60">
            <v>0</v>
          </cell>
          <cell r="CJ60">
            <v>3532900</v>
          </cell>
        </row>
        <row r="61">
          <cell r="A61">
            <v>23132</v>
          </cell>
          <cell r="B61">
            <v>3</v>
          </cell>
          <cell r="C61">
            <v>23132</v>
          </cell>
          <cell r="E61" t="str">
            <v>HATHAWAY SYCAMORES CHILD &amp; FAMILY SERVICES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G61">
            <v>0</v>
          </cell>
          <cell r="BI61">
            <v>0</v>
          </cell>
          <cell r="BK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</row>
        <row r="62">
          <cell r="A62">
            <v>23133</v>
          </cell>
          <cell r="B62" t="str">
            <v>1, 2 &amp; 5</v>
          </cell>
          <cell r="C62">
            <v>23133</v>
          </cell>
          <cell r="E62" t="str">
            <v>HILLVIEW MENTAL HEALTH CENTER,  INC.</v>
          </cell>
          <cell r="F62">
            <v>0</v>
          </cell>
          <cell r="G62">
            <v>0</v>
          </cell>
          <cell r="H62">
            <v>770100</v>
          </cell>
          <cell r="I62">
            <v>770100</v>
          </cell>
          <cell r="J62">
            <v>475396</v>
          </cell>
          <cell r="K62">
            <v>475400</v>
          </cell>
          <cell r="L62">
            <v>417205</v>
          </cell>
          <cell r="M62">
            <v>417200</v>
          </cell>
          <cell r="N62">
            <v>0</v>
          </cell>
          <cell r="O62">
            <v>0</v>
          </cell>
          <cell r="P62">
            <v>1662700</v>
          </cell>
          <cell r="R62">
            <v>0</v>
          </cell>
          <cell r="S62">
            <v>0</v>
          </cell>
          <cell r="T62">
            <v>419000</v>
          </cell>
          <cell r="U62">
            <v>419000</v>
          </cell>
          <cell r="V62">
            <v>0</v>
          </cell>
          <cell r="W62">
            <v>0</v>
          </cell>
          <cell r="X62">
            <v>359500</v>
          </cell>
          <cell r="Y62">
            <v>359500</v>
          </cell>
          <cell r="Z62">
            <v>778500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G62">
            <v>0</v>
          </cell>
          <cell r="BH62">
            <v>50844</v>
          </cell>
          <cell r="BI62">
            <v>50800</v>
          </cell>
          <cell r="BK62">
            <v>0</v>
          </cell>
          <cell r="BL62">
            <v>100000</v>
          </cell>
          <cell r="BM62">
            <v>100000</v>
          </cell>
          <cell r="BN62">
            <v>150800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0</v>
          </cell>
          <cell r="CD62">
            <v>1239900</v>
          </cell>
          <cell r="CE62">
            <v>475400</v>
          </cell>
          <cell r="CF62">
            <v>876700</v>
          </cell>
          <cell r="CG62">
            <v>0</v>
          </cell>
          <cell r="CH62">
            <v>0</v>
          </cell>
          <cell r="CI62">
            <v>0</v>
          </cell>
          <cell r="CJ62">
            <v>2592000</v>
          </cell>
        </row>
        <row r="63">
          <cell r="A63">
            <v>23134</v>
          </cell>
          <cell r="B63">
            <v>4</v>
          </cell>
          <cell r="C63">
            <v>23134</v>
          </cell>
          <cell r="E63" t="str">
            <v>CLONTARF MANOR INC.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G63">
            <v>0</v>
          </cell>
          <cell r="BH63">
            <v>98774</v>
          </cell>
          <cell r="BI63">
            <v>98800</v>
          </cell>
          <cell r="BJ63">
            <v>3049</v>
          </cell>
          <cell r="BK63">
            <v>3000</v>
          </cell>
          <cell r="BL63">
            <v>47251</v>
          </cell>
          <cell r="BM63">
            <v>47300</v>
          </cell>
          <cell r="BN63">
            <v>149100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0</v>
          </cell>
          <cell r="CD63">
            <v>98800</v>
          </cell>
          <cell r="CE63">
            <v>3000</v>
          </cell>
          <cell r="CF63">
            <v>47300</v>
          </cell>
          <cell r="CG63">
            <v>0</v>
          </cell>
          <cell r="CH63">
            <v>0</v>
          </cell>
          <cell r="CI63">
            <v>0</v>
          </cell>
          <cell r="CJ63">
            <v>149100</v>
          </cell>
        </row>
        <row r="64">
          <cell r="A64">
            <v>23135</v>
          </cell>
          <cell r="B64">
            <v>3</v>
          </cell>
          <cell r="C64">
            <v>23135</v>
          </cell>
          <cell r="E64" t="str">
            <v xml:space="preserve">HILLSIDES (FORMERLY CHURCH HOME FOR CHILDREN) 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G64">
            <v>0</v>
          </cell>
          <cell r="BI64">
            <v>0</v>
          </cell>
          <cell r="BK64">
            <v>0</v>
          </cell>
          <cell r="BM64">
            <v>0</v>
          </cell>
          <cell r="BN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</row>
        <row r="65">
          <cell r="A65">
            <v>23136</v>
          </cell>
          <cell r="B65">
            <v>6</v>
          </cell>
          <cell r="C65">
            <v>23136</v>
          </cell>
          <cell r="E65" t="str">
            <v xml:space="preserve">KEDREN COMMUNITY HEALTH CENTER, INC. DBA KEDREN </v>
          </cell>
          <cell r="F65">
            <v>0</v>
          </cell>
          <cell r="G65">
            <v>0</v>
          </cell>
          <cell r="H65">
            <v>580514</v>
          </cell>
          <cell r="I65">
            <v>580500</v>
          </cell>
          <cell r="J65">
            <v>376517</v>
          </cell>
          <cell r="K65">
            <v>376500</v>
          </cell>
          <cell r="L65">
            <v>322889</v>
          </cell>
          <cell r="M65">
            <v>322900</v>
          </cell>
          <cell r="N65">
            <v>0</v>
          </cell>
          <cell r="O65">
            <v>0</v>
          </cell>
          <cell r="P65">
            <v>1279900</v>
          </cell>
          <cell r="R65">
            <v>0</v>
          </cell>
          <cell r="S65">
            <v>0</v>
          </cell>
          <cell r="T65">
            <v>1017014</v>
          </cell>
          <cell r="U65">
            <v>1017000</v>
          </cell>
          <cell r="V65">
            <v>0</v>
          </cell>
          <cell r="W65">
            <v>0</v>
          </cell>
          <cell r="X65">
            <v>113723</v>
          </cell>
          <cell r="Y65">
            <v>113700</v>
          </cell>
          <cell r="Z65">
            <v>1130700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G65">
            <v>0</v>
          </cell>
          <cell r="BI65">
            <v>0</v>
          </cell>
          <cell r="BK65">
            <v>0</v>
          </cell>
          <cell r="BM65">
            <v>0</v>
          </cell>
          <cell r="BN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0</v>
          </cell>
          <cell r="CD65">
            <v>1597500</v>
          </cell>
          <cell r="CE65">
            <v>376500</v>
          </cell>
          <cell r="CF65">
            <v>436600</v>
          </cell>
          <cell r="CG65">
            <v>0</v>
          </cell>
          <cell r="CH65">
            <v>0</v>
          </cell>
          <cell r="CI65">
            <v>0</v>
          </cell>
          <cell r="CJ65">
            <v>2410600</v>
          </cell>
        </row>
        <row r="66">
          <cell r="A66">
            <v>23137</v>
          </cell>
          <cell r="B66">
            <v>4</v>
          </cell>
          <cell r="C66">
            <v>23137</v>
          </cell>
          <cell r="E66" t="str">
            <v>KOREATOWN YOUTH &amp; COMMUNITY CENTER, INC.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G66">
            <v>0</v>
          </cell>
          <cell r="BI66">
            <v>0</v>
          </cell>
          <cell r="BK66">
            <v>0</v>
          </cell>
          <cell r="BM66">
            <v>0</v>
          </cell>
          <cell r="BN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</row>
        <row r="67">
          <cell r="A67">
            <v>23138</v>
          </cell>
          <cell r="B67" t="str">
            <v>1,2 &amp; 5</v>
          </cell>
          <cell r="C67">
            <v>23138</v>
          </cell>
          <cell r="E67" t="str">
            <v xml:space="preserve">THE HELP GROUP C&amp;F CTR (FORMELY LA CTR FOR THERAPY &amp; ED) 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G67">
            <v>0</v>
          </cell>
          <cell r="BI67">
            <v>0</v>
          </cell>
          <cell r="BK67">
            <v>0</v>
          </cell>
          <cell r="BM67">
            <v>0</v>
          </cell>
          <cell r="BN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</row>
        <row r="68">
          <cell r="A68">
            <v>23141</v>
          </cell>
          <cell r="B68" t="str">
            <v>7 &amp; 8</v>
          </cell>
          <cell r="C68">
            <v>23141</v>
          </cell>
          <cell r="E68" t="str">
            <v>LOS ANGELES CHILD GUIDANCE CLINIC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G68">
            <v>0</v>
          </cell>
          <cell r="BI68">
            <v>0</v>
          </cell>
          <cell r="BK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</row>
        <row r="69">
          <cell r="A69">
            <v>23142</v>
          </cell>
          <cell r="B69">
            <v>4</v>
          </cell>
          <cell r="C69">
            <v>23142</v>
          </cell>
          <cell r="E69" t="str">
            <v>LOS ANGELES GAY &amp; LESBIAN COMMUNITY SVCS CTR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>
            <v>0</v>
          </cell>
          <cell r="BI69">
            <v>0</v>
          </cell>
          <cell r="BK69">
            <v>0</v>
          </cell>
          <cell r="BM69">
            <v>0</v>
          </cell>
          <cell r="BN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</row>
        <row r="70">
          <cell r="A70">
            <v>23143</v>
          </cell>
          <cell r="B70">
            <v>4</v>
          </cell>
          <cell r="C70">
            <v>23143</v>
          </cell>
          <cell r="E70" t="str">
            <v xml:space="preserve">LAMP INC. 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T70">
            <v>507600</v>
          </cell>
          <cell r="U70">
            <v>507600</v>
          </cell>
          <cell r="V70">
            <v>0</v>
          </cell>
          <cell r="W70">
            <v>0</v>
          </cell>
          <cell r="X70">
            <v>250000</v>
          </cell>
          <cell r="Y70">
            <v>250000</v>
          </cell>
          <cell r="Z70">
            <v>757600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G70">
            <v>0</v>
          </cell>
          <cell r="BI70">
            <v>0</v>
          </cell>
          <cell r="BK70">
            <v>0</v>
          </cell>
          <cell r="BM70">
            <v>0</v>
          </cell>
          <cell r="BN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0</v>
          </cell>
          <cell r="CD70">
            <v>507600</v>
          </cell>
          <cell r="CE70">
            <v>0</v>
          </cell>
          <cell r="CF70">
            <v>250000</v>
          </cell>
          <cell r="CG70">
            <v>0</v>
          </cell>
          <cell r="CH70">
            <v>0</v>
          </cell>
          <cell r="CI70">
            <v>0</v>
          </cell>
          <cell r="CJ70">
            <v>757600</v>
          </cell>
        </row>
        <row r="71">
          <cell r="A71">
            <v>23146</v>
          </cell>
          <cell r="B71" t="str">
            <v>7 &amp; 8</v>
          </cell>
          <cell r="C71">
            <v>23146</v>
          </cell>
          <cell r="E71" t="str">
            <v>MENTAL HEALTH AMERICA OF LOS ANGELES</v>
          </cell>
          <cell r="F71">
            <v>0</v>
          </cell>
          <cell r="G71">
            <v>0</v>
          </cell>
          <cell r="H71">
            <v>4443314</v>
          </cell>
          <cell r="I71">
            <v>4443300</v>
          </cell>
          <cell r="J71">
            <v>147257</v>
          </cell>
          <cell r="K71">
            <v>147300</v>
          </cell>
          <cell r="L71">
            <v>245823</v>
          </cell>
          <cell r="M71">
            <v>245800</v>
          </cell>
          <cell r="N71">
            <v>0</v>
          </cell>
          <cell r="O71">
            <v>0</v>
          </cell>
          <cell r="P71">
            <v>4836400</v>
          </cell>
          <cell r="R71">
            <v>0</v>
          </cell>
          <cell r="S71">
            <v>0</v>
          </cell>
          <cell r="T71">
            <v>1651000</v>
          </cell>
          <cell r="U71">
            <v>1651000</v>
          </cell>
          <cell r="V71">
            <v>0</v>
          </cell>
          <cell r="W71">
            <v>0</v>
          </cell>
          <cell r="X71">
            <v>3309450</v>
          </cell>
          <cell r="Y71">
            <v>3309500</v>
          </cell>
          <cell r="Z71">
            <v>4960500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G71">
            <v>0</v>
          </cell>
          <cell r="BI71">
            <v>0</v>
          </cell>
          <cell r="BK71">
            <v>0</v>
          </cell>
          <cell r="BL71">
            <v>110030</v>
          </cell>
          <cell r="BM71">
            <v>110000</v>
          </cell>
          <cell r="BN71">
            <v>110000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0</v>
          </cell>
          <cell r="CD71">
            <v>6094300</v>
          </cell>
          <cell r="CE71">
            <v>147300</v>
          </cell>
          <cell r="CF71">
            <v>3665300</v>
          </cell>
          <cell r="CG71">
            <v>0</v>
          </cell>
          <cell r="CH71">
            <v>0</v>
          </cell>
          <cell r="CI71">
            <v>0</v>
          </cell>
          <cell r="CJ71">
            <v>9906900</v>
          </cell>
        </row>
        <row r="72">
          <cell r="A72">
            <v>23149</v>
          </cell>
          <cell r="B72">
            <v>3</v>
          </cell>
          <cell r="C72">
            <v>23149</v>
          </cell>
          <cell r="E72" t="str">
            <v xml:space="preserve">PENNY LANE CENTERS (NATIONAL FOUNDATION TREATMENT) 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G72">
            <v>0</v>
          </cell>
          <cell r="BI72">
            <v>0</v>
          </cell>
          <cell r="BK72">
            <v>0</v>
          </cell>
          <cell r="BM72">
            <v>0</v>
          </cell>
          <cell r="BN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</row>
        <row r="73">
          <cell r="A73">
            <v>23151</v>
          </cell>
          <cell r="B73" t="str">
            <v>1, 2 &amp; 5</v>
          </cell>
          <cell r="C73">
            <v>23151</v>
          </cell>
          <cell r="E73" t="str">
            <v>OCEAN PARK COMMUNITY CENTER (McKinney)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G73">
            <v>0</v>
          </cell>
          <cell r="BI73">
            <v>0</v>
          </cell>
          <cell r="BK73">
            <v>0</v>
          </cell>
          <cell r="BM73">
            <v>0</v>
          </cell>
          <cell r="BN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</row>
        <row r="74">
          <cell r="A74">
            <v>23153</v>
          </cell>
          <cell r="B74">
            <v>3</v>
          </cell>
          <cell r="C74">
            <v>23153</v>
          </cell>
          <cell r="E74" t="str">
            <v xml:space="preserve">PACIFIC CLINICS </v>
          </cell>
          <cell r="F74">
            <v>0</v>
          </cell>
          <cell r="G74">
            <v>0</v>
          </cell>
          <cell r="H74">
            <v>3466868</v>
          </cell>
          <cell r="I74">
            <v>3466900</v>
          </cell>
          <cell r="J74">
            <v>2259600</v>
          </cell>
          <cell r="K74">
            <v>2259600</v>
          </cell>
          <cell r="L74">
            <v>1955968</v>
          </cell>
          <cell r="M74">
            <v>1956000</v>
          </cell>
          <cell r="N74">
            <v>0</v>
          </cell>
          <cell r="O74">
            <v>0</v>
          </cell>
          <cell r="P74">
            <v>7682500</v>
          </cell>
          <cell r="R74">
            <v>0</v>
          </cell>
          <cell r="S74">
            <v>0</v>
          </cell>
          <cell r="T74">
            <v>700000</v>
          </cell>
          <cell r="U74">
            <v>700000</v>
          </cell>
          <cell r="V74">
            <v>0</v>
          </cell>
          <cell r="W74">
            <v>0</v>
          </cell>
          <cell r="X74">
            <v>1688423</v>
          </cell>
          <cell r="Y74">
            <v>1688400</v>
          </cell>
          <cell r="Z74">
            <v>2388400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G74">
            <v>0</v>
          </cell>
          <cell r="BI74">
            <v>0</v>
          </cell>
          <cell r="BK74">
            <v>0</v>
          </cell>
          <cell r="BL74">
            <v>1722381</v>
          </cell>
          <cell r="BM74">
            <v>1722400</v>
          </cell>
          <cell r="BN74">
            <v>1722400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4166900</v>
          </cell>
          <cell r="CE74">
            <v>2259600</v>
          </cell>
          <cell r="CF74">
            <v>5366800</v>
          </cell>
          <cell r="CG74">
            <v>0</v>
          </cell>
          <cell r="CH74">
            <v>0</v>
          </cell>
          <cell r="CI74">
            <v>0</v>
          </cell>
          <cell r="CJ74">
            <v>11793300</v>
          </cell>
        </row>
        <row r="75">
          <cell r="A75">
            <v>23157</v>
          </cell>
          <cell r="B75" t="str">
            <v>7 &amp; 8</v>
          </cell>
          <cell r="C75">
            <v>23157</v>
          </cell>
          <cell r="E75" t="str">
            <v>THE GUIDANCE CENTER (GREATER LONG BEACH CHILD)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G75">
            <v>0</v>
          </cell>
          <cell r="BI75">
            <v>0</v>
          </cell>
          <cell r="BK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</row>
        <row r="76">
          <cell r="A76">
            <v>23162</v>
          </cell>
          <cell r="B76" t="str">
            <v>2 &amp; 5</v>
          </cell>
          <cell r="C76">
            <v>23162</v>
          </cell>
          <cell r="E76" t="str">
            <v>CHILD AND FAMILY GUIDANCE CENTER (SFV)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G76">
            <v>0</v>
          </cell>
          <cell r="BI76">
            <v>0</v>
          </cell>
          <cell r="BK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</row>
        <row r="77">
          <cell r="A77">
            <v>23163</v>
          </cell>
          <cell r="B77" t="str">
            <v>1, 2 &amp; 5</v>
          </cell>
          <cell r="C77">
            <v>23163</v>
          </cell>
          <cell r="E77" t="str">
            <v xml:space="preserve">SAN FERNANDO VALLEY COMMUNITY MHC, INC. </v>
          </cell>
          <cell r="F77">
            <v>0</v>
          </cell>
          <cell r="G77">
            <v>0</v>
          </cell>
          <cell r="H77">
            <v>1036174</v>
          </cell>
          <cell r="I77">
            <v>1036200</v>
          </cell>
          <cell r="J77">
            <v>632032</v>
          </cell>
          <cell r="K77">
            <v>632000</v>
          </cell>
          <cell r="L77">
            <v>579611</v>
          </cell>
          <cell r="M77">
            <v>579600</v>
          </cell>
          <cell r="N77">
            <v>0</v>
          </cell>
          <cell r="O77">
            <v>0</v>
          </cell>
          <cell r="P77">
            <v>2247800</v>
          </cell>
          <cell r="R77">
            <v>0</v>
          </cell>
          <cell r="S77">
            <v>0</v>
          </cell>
          <cell r="T77">
            <v>996168</v>
          </cell>
          <cell r="U77">
            <v>996200</v>
          </cell>
          <cell r="V77">
            <v>0</v>
          </cell>
          <cell r="W77">
            <v>0</v>
          </cell>
          <cell r="X77">
            <v>730857</v>
          </cell>
          <cell r="Y77">
            <v>730900</v>
          </cell>
          <cell r="Z77">
            <v>1727100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G77">
            <v>0</v>
          </cell>
          <cell r="BH77">
            <v>819178</v>
          </cell>
          <cell r="BI77">
            <v>819200</v>
          </cell>
          <cell r="BJ77">
            <v>6000</v>
          </cell>
          <cell r="BK77">
            <v>6000</v>
          </cell>
          <cell r="BL77">
            <v>4000</v>
          </cell>
          <cell r="BM77">
            <v>4000</v>
          </cell>
          <cell r="BN77">
            <v>829200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0</v>
          </cell>
          <cell r="CD77">
            <v>2851600</v>
          </cell>
          <cell r="CE77">
            <v>638000</v>
          </cell>
          <cell r="CF77">
            <v>1314500</v>
          </cell>
          <cell r="CG77">
            <v>0</v>
          </cell>
          <cell r="CH77">
            <v>0</v>
          </cell>
          <cell r="CI77">
            <v>0</v>
          </cell>
          <cell r="CJ77">
            <v>4804100</v>
          </cell>
        </row>
        <row r="78">
          <cell r="A78">
            <v>23164</v>
          </cell>
          <cell r="B78" t="str">
            <v>7 &amp; 8</v>
          </cell>
          <cell r="C78">
            <v>23164</v>
          </cell>
          <cell r="E78" t="str">
            <v>HEALTH VIEW INC.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T78">
            <v>177884</v>
          </cell>
          <cell r="U78">
            <v>177900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177900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G78">
            <v>0</v>
          </cell>
          <cell r="BI78">
            <v>0</v>
          </cell>
          <cell r="BK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0</v>
          </cell>
          <cell r="CD78">
            <v>177900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177900</v>
          </cell>
        </row>
        <row r="79">
          <cell r="A79">
            <v>23165</v>
          </cell>
          <cell r="B79" t="str">
            <v>2 &amp; 5</v>
          </cell>
          <cell r="C79">
            <v>23165</v>
          </cell>
          <cell r="E79" t="str">
            <v>CHILD &amp; FAMILY CENTER (SANTA CLARITA CHILD &amp; FAMILY)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G79">
            <v>0</v>
          </cell>
          <cell r="BI79">
            <v>0</v>
          </cell>
          <cell r="BJ79">
            <v>3300</v>
          </cell>
          <cell r="BK79">
            <v>3300</v>
          </cell>
          <cell r="BL79">
            <v>29734</v>
          </cell>
          <cell r="BM79">
            <v>29700</v>
          </cell>
          <cell r="BN79">
            <v>33000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0</v>
          </cell>
          <cell r="CD79">
            <v>0</v>
          </cell>
          <cell r="CE79">
            <v>3300</v>
          </cell>
          <cell r="CF79">
            <v>29700</v>
          </cell>
          <cell r="CG79">
            <v>0</v>
          </cell>
          <cell r="CH79">
            <v>0</v>
          </cell>
          <cell r="CI79">
            <v>0</v>
          </cell>
          <cell r="CJ79">
            <v>33000</v>
          </cell>
        </row>
        <row r="80">
          <cell r="A80">
            <v>27637</v>
          </cell>
          <cell r="B80" t="str">
            <v>1 &amp; 3</v>
          </cell>
          <cell r="C80">
            <v>27637</v>
          </cell>
          <cell r="E80" t="str">
            <v>KIDS FIRST FOUNDATION (MID VALLEY YOUTY CTR / HELICON)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G80">
            <v>0</v>
          </cell>
          <cell r="BI80">
            <v>0</v>
          </cell>
          <cell r="BK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</row>
        <row r="81">
          <cell r="A81">
            <v>23167</v>
          </cell>
          <cell r="B81" t="str">
            <v>1, 2 &amp; 5</v>
          </cell>
          <cell r="C81">
            <v>23167</v>
          </cell>
          <cell r="E81" t="str">
            <v>ST. JOSEPH CENTER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G81">
            <v>0</v>
          </cell>
          <cell r="BI81">
            <v>0</v>
          </cell>
          <cell r="BK81">
            <v>0</v>
          </cell>
          <cell r="BL81">
            <v>33448</v>
          </cell>
          <cell r="BM81">
            <v>33400</v>
          </cell>
          <cell r="BN81">
            <v>33400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33400</v>
          </cell>
          <cell r="CG81">
            <v>0</v>
          </cell>
          <cell r="CH81">
            <v>0</v>
          </cell>
          <cell r="CI81">
            <v>0</v>
          </cell>
          <cell r="CJ81">
            <v>33400</v>
          </cell>
        </row>
        <row r="82">
          <cell r="A82">
            <v>23168</v>
          </cell>
          <cell r="B82">
            <v>3</v>
          </cell>
          <cell r="C82">
            <v>23168</v>
          </cell>
          <cell r="E82" t="str">
            <v>SOCIAL MODEL RECOVERY SYSTEMS, INC.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700384</v>
          </cell>
          <cell r="U82">
            <v>700400</v>
          </cell>
          <cell r="V82">
            <v>0</v>
          </cell>
          <cell r="W82">
            <v>0</v>
          </cell>
          <cell r="X82">
            <v>200000</v>
          </cell>
          <cell r="Y82">
            <v>200000</v>
          </cell>
          <cell r="Z82">
            <v>900400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G82">
            <v>0</v>
          </cell>
          <cell r="BI82">
            <v>0</v>
          </cell>
          <cell r="BK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0</v>
          </cell>
          <cell r="CD82">
            <v>700400</v>
          </cell>
          <cell r="CE82">
            <v>0</v>
          </cell>
          <cell r="CF82">
            <v>200000</v>
          </cell>
          <cell r="CG82">
            <v>0</v>
          </cell>
          <cell r="CH82">
            <v>0</v>
          </cell>
          <cell r="CI82">
            <v>0</v>
          </cell>
          <cell r="CJ82">
            <v>900400</v>
          </cell>
        </row>
        <row r="83">
          <cell r="A83">
            <v>23169</v>
          </cell>
          <cell r="B83" t="str">
            <v xml:space="preserve">7 &amp; 8 </v>
          </cell>
          <cell r="C83">
            <v>23169</v>
          </cell>
          <cell r="E83" t="str">
            <v>SOUTH BAY CHILDREN'S HEALTH CENTER ASSOCIATION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G83">
            <v>0</v>
          </cell>
          <cell r="BI83">
            <v>0</v>
          </cell>
          <cell r="BK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</row>
        <row r="84">
          <cell r="A84">
            <v>23170</v>
          </cell>
          <cell r="B84">
            <v>4</v>
          </cell>
          <cell r="C84">
            <v>23170</v>
          </cell>
          <cell r="E84" t="str">
            <v xml:space="preserve">SPECIAL SERVICE FOR GROUPS </v>
          </cell>
          <cell r="F84">
            <v>0</v>
          </cell>
          <cell r="G84">
            <v>0</v>
          </cell>
          <cell r="H84">
            <v>1365600</v>
          </cell>
          <cell r="I84">
            <v>1365600</v>
          </cell>
          <cell r="J84">
            <v>853903</v>
          </cell>
          <cell r="K84">
            <v>853900</v>
          </cell>
          <cell r="L84">
            <v>712600</v>
          </cell>
          <cell r="M84">
            <v>712600</v>
          </cell>
          <cell r="N84">
            <v>0</v>
          </cell>
          <cell r="O84">
            <v>0</v>
          </cell>
          <cell r="P84">
            <v>2932100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491000</v>
          </cell>
          <cell r="Y84">
            <v>491000</v>
          </cell>
          <cell r="Z84">
            <v>491000</v>
          </cell>
          <cell r="AB84">
            <v>0</v>
          </cell>
          <cell r="AC84">
            <v>0</v>
          </cell>
          <cell r="AD84">
            <v>420000</v>
          </cell>
          <cell r="AE84">
            <v>420000</v>
          </cell>
          <cell r="AF84">
            <v>0</v>
          </cell>
          <cell r="AG84">
            <v>0</v>
          </cell>
          <cell r="AH84">
            <v>280000</v>
          </cell>
          <cell r="AI84">
            <v>280000</v>
          </cell>
          <cell r="AJ84">
            <v>700000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249359</v>
          </cell>
          <cell r="BA84">
            <v>249400</v>
          </cell>
          <cell r="BB84">
            <v>0</v>
          </cell>
          <cell r="BC84">
            <v>0</v>
          </cell>
          <cell r="BD84">
            <v>249400</v>
          </cell>
          <cell r="BG84">
            <v>0</v>
          </cell>
          <cell r="BH84">
            <v>1233722</v>
          </cell>
          <cell r="BI84">
            <v>1233700</v>
          </cell>
          <cell r="BJ84">
            <v>12421</v>
          </cell>
          <cell r="BK84">
            <v>12400</v>
          </cell>
          <cell r="BM84">
            <v>0</v>
          </cell>
          <cell r="BN84">
            <v>1246100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0</v>
          </cell>
          <cell r="CD84">
            <v>3019300</v>
          </cell>
          <cell r="CE84">
            <v>1115700</v>
          </cell>
          <cell r="CF84">
            <v>1483600</v>
          </cell>
          <cell r="CG84">
            <v>0</v>
          </cell>
          <cell r="CH84">
            <v>0</v>
          </cell>
          <cell r="CI84">
            <v>0</v>
          </cell>
          <cell r="CJ84">
            <v>5618600</v>
          </cell>
        </row>
        <row r="85">
          <cell r="A85">
            <v>23171</v>
          </cell>
          <cell r="B85" t="str">
            <v>1, 2 &amp; 5</v>
          </cell>
          <cell r="C85">
            <v>23171</v>
          </cell>
          <cell r="E85" t="str">
            <v>ST. JOHN'S HOSPITAL AND HEALTH CTR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G85">
            <v>0</v>
          </cell>
          <cell r="BI85">
            <v>0</v>
          </cell>
          <cell r="BK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</row>
        <row r="86">
          <cell r="A86">
            <v>23172</v>
          </cell>
          <cell r="B86" t="str">
            <v xml:space="preserve">7 &amp; 8 </v>
          </cell>
          <cell r="C86">
            <v>23172</v>
          </cell>
          <cell r="E86" t="str">
            <v>TELECARE CORP. (LA PAZ &amp; LA CASA MENTAL HEALTH CTR)</v>
          </cell>
          <cell r="F86">
            <v>0</v>
          </cell>
          <cell r="G86">
            <v>0</v>
          </cell>
          <cell r="H86">
            <v>3178200</v>
          </cell>
          <cell r="I86">
            <v>3178200</v>
          </cell>
          <cell r="J86">
            <v>1051984</v>
          </cell>
          <cell r="K86">
            <v>1052000</v>
          </cell>
          <cell r="L86">
            <v>1222987</v>
          </cell>
          <cell r="M86">
            <v>1223000</v>
          </cell>
          <cell r="N86">
            <v>0</v>
          </cell>
          <cell r="O86">
            <v>0</v>
          </cell>
          <cell r="P86">
            <v>5453200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D86">
            <v>237500</v>
          </cell>
          <cell r="AE86">
            <v>237500</v>
          </cell>
          <cell r="AF86">
            <v>0</v>
          </cell>
          <cell r="AG86">
            <v>0</v>
          </cell>
          <cell r="AH86">
            <v>356250</v>
          </cell>
          <cell r="AI86">
            <v>356300</v>
          </cell>
          <cell r="AJ86">
            <v>593800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G86">
            <v>0</v>
          </cell>
          <cell r="BI86">
            <v>0</v>
          </cell>
          <cell r="BK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0</v>
          </cell>
          <cell r="CD86">
            <v>3415700</v>
          </cell>
          <cell r="CE86">
            <v>1052000</v>
          </cell>
          <cell r="CF86">
            <v>1579300</v>
          </cell>
          <cell r="CG86">
            <v>0</v>
          </cell>
          <cell r="CH86">
            <v>0</v>
          </cell>
          <cell r="CI86">
            <v>0</v>
          </cell>
          <cell r="CJ86">
            <v>6047000</v>
          </cell>
        </row>
        <row r="87">
          <cell r="A87">
            <v>23173</v>
          </cell>
          <cell r="B87">
            <v>4</v>
          </cell>
          <cell r="C87">
            <v>23173</v>
          </cell>
          <cell r="E87" t="str">
            <v>AMANECER COMMUNITY COUNSELING SRVS., INC. (FORMELY COMMUNITY COUNSELING SERVICES)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G87">
            <v>0</v>
          </cell>
          <cell r="BH87">
            <v>14600</v>
          </cell>
          <cell r="BI87">
            <v>14600</v>
          </cell>
          <cell r="BK87">
            <v>0</v>
          </cell>
          <cell r="BL87">
            <v>135700</v>
          </cell>
          <cell r="BM87">
            <v>135700</v>
          </cell>
          <cell r="BN87">
            <v>150300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0</v>
          </cell>
          <cell r="CD87">
            <v>14600</v>
          </cell>
          <cell r="CE87">
            <v>0</v>
          </cell>
          <cell r="CF87">
            <v>135700</v>
          </cell>
          <cell r="CG87">
            <v>0</v>
          </cell>
          <cell r="CH87">
            <v>0</v>
          </cell>
          <cell r="CI87">
            <v>0</v>
          </cell>
          <cell r="CJ87">
            <v>150300</v>
          </cell>
        </row>
        <row r="88">
          <cell r="A88">
            <v>23174</v>
          </cell>
          <cell r="B88">
            <v>4</v>
          </cell>
          <cell r="C88">
            <v>23174</v>
          </cell>
          <cell r="E88" t="str">
            <v>HEALTH RESEARCH ASSOCIATION (dba USC ALTERNATIVE )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21142</v>
          </cell>
          <cell r="AI88">
            <v>21100</v>
          </cell>
          <cell r="AJ88">
            <v>21100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G88">
            <v>0</v>
          </cell>
          <cell r="BI88">
            <v>0</v>
          </cell>
          <cell r="BK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21100</v>
          </cell>
          <cell r="CG88">
            <v>0</v>
          </cell>
          <cell r="CH88">
            <v>0</v>
          </cell>
          <cell r="CI88">
            <v>0</v>
          </cell>
          <cell r="CJ88">
            <v>21100</v>
          </cell>
        </row>
        <row r="89">
          <cell r="A89">
            <v>23175</v>
          </cell>
          <cell r="B89" t="str">
            <v>7 &amp; 8</v>
          </cell>
          <cell r="C89">
            <v>23175</v>
          </cell>
          <cell r="E89" t="str">
            <v>TRANSITIONAL LIVING CENTERS FOR LA COUNTY, INC.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558310</v>
          </cell>
          <cell r="Y89">
            <v>558300</v>
          </cell>
          <cell r="Z89">
            <v>558300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G89">
            <v>0</v>
          </cell>
          <cell r="BI89">
            <v>0</v>
          </cell>
          <cell r="BK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558300</v>
          </cell>
          <cell r="CG89">
            <v>0</v>
          </cell>
          <cell r="CH89">
            <v>0</v>
          </cell>
          <cell r="CI89">
            <v>0</v>
          </cell>
          <cell r="CJ89">
            <v>558300</v>
          </cell>
        </row>
        <row r="90">
          <cell r="A90">
            <v>23176</v>
          </cell>
          <cell r="B90">
            <v>4</v>
          </cell>
          <cell r="C90">
            <v>23176</v>
          </cell>
          <cell r="E90" t="str">
            <v>TRAVELERS AID SOCIETY OF LOS ANGELES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G90">
            <v>0</v>
          </cell>
          <cell r="BI90">
            <v>0</v>
          </cell>
          <cell r="BK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</row>
        <row r="91">
          <cell r="A91">
            <v>23178</v>
          </cell>
          <cell r="B91" t="str">
            <v>1, 2 &amp; 5</v>
          </cell>
          <cell r="C91">
            <v>23178</v>
          </cell>
          <cell r="E91" t="str">
            <v xml:space="preserve">VERDUGO MENTAL HEALTH CENTER </v>
          </cell>
          <cell r="F91">
            <v>0</v>
          </cell>
          <cell r="G91">
            <v>0</v>
          </cell>
          <cell r="H91">
            <v>211948</v>
          </cell>
          <cell r="I91">
            <v>211900</v>
          </cell>
          <cell r="J91">
            <v>140012</v>
          </cell>
          <cell r="K91">
            <v>140000</v>
          </cell>
          <cell r="L91">
            <v>124098</v>
          </cell>
          <cell r="M91">
            <v>124100</v>
          </cell>
          <cell r="N91">
            <v>0</v>
          </cell>
          <cell r="O91">
            <v>0</v>
          </cell>
          <cell r="P91">
            <v>476000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G91">
            <v>0</v>
          </cell>
          <cell r="BI91">
            <v>0</v>
          </cell>
          <cell r="BK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0</v>
          </cell>
          <cell r="CD91">
            <v>211900</v>
          </cell>
          <cell r="CE91">
            <v>140000</v>
          </cell>
          <cell r="CF91">
            <v>124100</v>
          </cell>
          <cell r="CG91">
            <v>0</v>
          </cell>
          <cell r="CH91">
            <v>0</v>
          </cell>
          <cell r="CI91">
            <v>0</v>
          </cell>
          <cell r="CJ91">
            <v>476000</v>
          </cell>
        </row>
        <row r="92">
          <cell r="A92">
            <v>23179</v>
          </cell>
          <cell r="B92">
            <v>6</v>
          </cell>
          <cell r="C92">
            <v>23179</v>
          </cell>
          <cell r="E92" t="str">
            <v xml:space="preserve">WATTS LABOR COMMMUNITY ACTION COMMMITTEE (WLCAC) 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G92">
            <v>0</v>
          </cell>
          <cell r="BI92">
            <v>0</v>
          </cell>
          <cell r="BK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</row>
        <row r="93">
          <cell r="A93">
            <v>23180</v>
          </cell>
          <cell r="B93" t="str">
            <v>1, 2 &amp; 5</v>
          </cell>
          <cell r="C93">
            <v>23180</v>
          </cell>
          <cell r="E93" t="str">
            <v>WESTSIDE CENTER FOR INDEPENDENT LIVING, INC.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26763</v>
          </cell>
          <cell r="Y93">
            <v>26800</v>
          </cell>
          <cell r="Z93">
            <v>26800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G93">
            <v>0</v>
          </cell>
          <cell r="BI93">
            <v>0</v>
          </cell>
          <cell r="BK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26800</v>
          </cell>
          <cell r="CG93">
            <v>0</v>
          </cell>
          <cell r="CH93">
            <v>0</v>
          </cell>
          <cell r="CI93">
            <v>0</v>
          </cell>
          <cell r="CJ93">
            <v>26800</v>
          </cell>
        </row>
        <row r="94">
          <cell r="A94">
            <v>23182</v>
          </cell>
          <cell r="B94" t="str">
            <v>1,2 &amp; 5</v>
          </cell>
          <cell r="C94">
            <v>23182</v>
          </cell>
          <cell r="E94" t="str">
            <v>STEP-UP ON SECOND STREET, INC.</v>
          </cell>
          <cell r="F94">
            <v>0</v>
          </cell>
          <cell r="G94">
            <v>0</v>
          </cell>
          <cell r="H94">
            <v>273600</v>
          </cell>
          <cell r="I94">
            <v>273600</v>
          </cell>
          <cell r="J94">
            <v>170899</v>
          </cell>
          <cell r="K94">
            <v>170900</v>
          </cell>
          <cell r="L94">
            <v>154500</v>
          </cell>
          <cell r="M94">
            <v>154500</v>
          </cell>
          <cell r="N94">
            <v>0</v>
          </cell>
          <cell r="O94">
            <v>0</v>
          </cell>
          <cell r="P94">
            <v>599000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375000</v>
          </cell>
          <cell r="Y94">
            <v>375000</v>
          </cell>
          <cell r="Z94">
            <v>375000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G94">
            <v>0</v>
          </cell>
          <cell r="BH94">
            <v>113724</v>
          </cell>
          <cell r="BI94">
            <v>113700</v>
          </cell>
          <cell r="BJ94">
            <v>4000</v>
          </cell>
          <cell r="BK94">
            <v>4000</v>
          </cell>
          <cell r="BL94">
            <v>35670</v>
          </cell>
          <cell r="BM94">
            <v>35700</v>
          </cell>
          <cell r="BN94">
            <v>153400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0</v>
          </cell>
          <cell r="CD94">
            <v>387300</v>
          </cell>
          <cell r="CE94">
            <v>174900</v>
          </cell>
          <cell r="CF94">
            <v>565200</v>
          </cell>
          <cell r="CG94">
            <v>0</v>
          </cell>
          <cell r="CH94">
            <v>0</v>
          </cell>
          <cell r="CI94">
            <v>0</v>
          </cell>
          <cell r="CJ94">
            <v>1127400</v>
          </cell>
        </row>
        <row r="95">
          <cell r="A95">
            <v>23186</v>
          </cell>
          <cell r="B95">
            <v>4</v>
          </cell>
          <cell r="C95">
            <v>23186</v>
          </cell>
          <cell r="E95" t="str">
            <v>INSTITUTE FOR THE REDESIGN OF LEARNING (ALMANSOR)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G95">
            <v>0</v>
          </cell>
          <cell r="BI95">
            <v>0</v>
          </cell>
          <cell r="BK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</row>
        <row r="96">
          <cell r="A96">
            <v>23187</v>
          </cell>
          <cell r="B96" t="str">
            <v>1, 2 &amp; 5</v>
          </cell>
          <cell r="C96">
            <v>23187</v>
          </cell>
          <cell r="E96" t="str">
            <v>STIRLING ACADEMY, INC.(STIRLING BEHAVIORAL HEALTH INST.)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G96">
            <v>0</v>
          </cell>
          <cell r="BI96">
            <v>0</v>
          </cell>
          <cell r="BK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</row>
        <row r="97">
          <cell r="A97">
            <v>23188</v>
          </cell>
          <cell r="B97" t="str">
            <v>1, 2 &amp; 5</v>
          </cell>
          <cell r="C97">
            <v>23188</v>
          </cell>
          <cell r="E97" t="str">
            <v>VISTA DEL MAR CHILD &amp; FAMILY SVCS (JEWISH ORPHANS)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G97">
            <v>0</v>
          </cell>
          <cell r="BI97">
            <v>0</v>
          </cell>
          <cell r="BK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</row>
        <row r="98">
          <cell r="A98">
            <v>23190</v>
          </cell>
          <cell r="B98">
            <v>4</v>
          </cell>
          <cell r="C98">
            <v>23190</v>
          </cell>
          <cell r="E98" t="str">
            <v>THE LOS ANGELES FREE CLINIC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G98">
            <v>0</v>
          </cell>
          <cell r="BI98">
            <v>0</v>
          </cell>
          <cell r="BK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</row>
        <row r="99">
          <cell r="A99">
            <v>27210</v>
          </cell>
          <cell r="B99">
            <v>3</v>
          </cell>
          <cell r="C99">
            <v>27210</v>
          </cell>
          <cell r="E99" t="str">
            <v>PROTOTYPES</v>
          </cell>
          <cell r="F99">
            <v>0</v>
          </cell>
          <cell r="G99">
            <v>0</v>
          </cell>
          <cell r="H99">
            <v>734500</v>
          </cell>
          <cell r="I99">
            <v>734500</v>
          </cell>
          <cell r="J99">
            <v>474599</v>
          </cell>
          <cell r="K99">
            <v>474600</v>
          </cell>
          <cell r="L99">
            <v>406800</v>
          </cell>
          <cell r="M99">
            <v>406800</v>
          </cell>
          <cell r="N99">
            <v>0</v>
          </cell>
          <cell r="O99">
            <v>0</v>
          </cell>
          <cell r="P99">
            <v>1615900</v>
          </cell>
          <cell r="R99">
            <v>0</v>
          </cell>
          <cell r="S99">
            <v>0</v>
          </cell>
          <cell r="T99">
            <v>297532</v>
          </cell>
          <cell r="U99">
            <v>297500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297500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G99">
            <v>0</v>
          </cell>
          <cell r="BI99">
            <v>0</v>
          </cell>
          <cell r="BK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0</v>
          </cell>
          <cell r="CD99">
            <v>1032000</v>
          </cell>
          <cell r="CE99">
            <v>474600</v>
          </cell>
          <cell r="CF99">
            <v>406800</v>
          </cell>
          <cell r="CG99">
            <v>0</v>
          </cell>
          <cell r="CH99">
            <v>0</v>
          </cell>
          <cell r="CI99">
            <v>0</v>
          </cell>
          <cell r="CJ99">
            <v>1913400</v>
          </cell>
        </row>
        <row r="100">
          <cell r="A100">
            <v>27231</v>
          </cell>
          <cell r="B100">
            <v>3</v>
          </cell>
          <cell r="C100">
            <v>27231</v>
          </cell>
          <cell r="E100" t="str">
            <v>GAY &amp; LESBIAN ADOLESCENT SOC. SVCS, INC.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G100">
            <v>0</v>
          </cell>
          <cell r="BI100">
            <v>0</v>
          </cell>
          <cell r="BK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</row>
        <row r="101">
          <cell r="A101">
            <v>27233</v>
          </cell>
          <cell r="B101">
            <v>3</v>
          </cell>
          <cell r="C101">
            <v>27233</v>
          </cell>
          <cell r="E101" t="str">
            <v>BIENVENIDOS CHILDREN'S CTR, INC.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G101">
            <v>0</v>
          </cell>
          <cell r="BI101">
            <v>0</v>
          </cell>
          <cell r="BK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</row>
        <row r="102">
          <cell r="A102">
            <v>27234</v>
          </cell>
          <cell r="B102">
            <v>3</v>
          </cell>
          <cell r="C102">
            <v>27234</v>
          </cell>
          <cell r="E102" t="str">
            <v>ETTIE LEE HOMES, INC.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G102">
            <v>0</v>
          </cell>
          <cell r="BI102">
            <v>0</v>
          </cell>
          <cell r="BK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</row>
        <row r="103">
          <cell r="A103">
            <v>27235</v>
          </cell>
          <cell r="B103" t="str">
            <v>7 &amp; 8</v>
          </cell>
          <cell r="C103">
            <v>27235</v>
          </cell>
          <cell r="E103" t="str">
            <v>ONE IN LONG BEACH, INC.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G103">
            <v>0</v>
          </cell>
          <cell r="BI103">
            <v>0</v>
          </cell>
          <cell r="BK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</row>
        <row r="104">
          <cell r="A104">
            <v>27236</v>
          </cell>
          <cell r="B104">
            <v>3</v>
          </cell>
          <cell r="C104">
            <v>27236</v>
          </cell>
          <cell r="E104" t="str">
            <v>ROSEMARY CHILDREN'S SERVICES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G104">
            <v>0</v>
          </cell>
          <cell r="BI104">
            <v>0</v>
          </cell>
          <cell r="BK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</row>
        <row r="105">
          <cell r="A105">
            <v>27248</v>
          </cell>
          <cell r="B105">
            <v>4</v>
          </cell>
          <cell r="C105">
            <v>27248</v>
          </cell>
          <cell r="E105" t="str">
            <v>UNITED AMERICAN INDIAN INVOLVEMENT, INC.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G105">
            <v>0</v>
          </cell>
          <cell r="BI105">
            <v>0</v>
          </cell>
          <cell r="BK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</row>
        <row r="106">
          <cell r="A106">
            <v>27476</v>
          </cell>
          <cell r="B106">
            <v>3</v>
          </cell>
          <cell r="C106">
            <v>27476</v>
          </cell>
          <cell r="E106" t="str">
            <v xml:space="preserve">WHITE MEMORIAL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G106">
            <v>0</v>
          </cell>
          <cell r="BI106">
            <v>0</v>
          </cell>
          <cell r="BK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</row>
        <row r="107">
          <cell r="A107">
            <v>27478</v>
          </cell>
          <cell r="B107">
            <v>3</v>
          </cell>
          <cell r="C107">
            <v>27478</v>
          </cell>
          <cell r="E107" t="str">
            <v>HERITAGE CLINIC &amp; THE COMMUNITY ASS. PRO. FOR SENIORS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G107">
            <v>0</v>
          </cell>
          <cell r="BI107">
            <v>0</v>
          </cell>
          <cell r="BK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</row>
        <row r="108">
          <cell r="A108">
            <v>27490</v>
          </cell>
          <cell r="B108">
            <v>3</v>
          </cell>
          <cell r="C108">
            <v>27490</v>
          </cell>
          <cell r="E108" t="str">
            <v>UCLA TIES FOR ADOPTION (THE REGENTS)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G108">
            <v>0</v>
          </cell>
          <cell r="BI108">
            <v>0</v>
          </cell>
          <cell r="BK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</row>
        <row r="109">
          <cell r="A109">
            <v>27495</v>
          </cell>
          <cell r="B109">
            <v>3</v>
          </cell>
          <cell r="C109">
            <v>27495</v>
          </cell>
          <cell r="E109" t="str">
            <v>MCKINLEY CHILDREN'S CENTER, INC.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G109">
            <v>0</v>
          </cell>
          <cell r="BI109">
            <v>0</v>
          </cell>
          <cell r="BK109">
            <v>0</v>
          </cell>
          <cell r="BM109">
            <v>0</v>
          </cell>
          <cell r="BN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</row>
        <row r="110">
          <cell r="A110">
            <v>27507</v>
          </cell>
          <cell r="B110">
            <v>3</v>
          </cell>
          <cell r="C110">
            <v>27507</v>
          </cell>
          <cell r="E110" t="str">
            <v>MARYVALE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>
            <v>0</v>
          </cell>
          <cell r="BI110">
            <v>0</v>
          </cell>
          <cell r="BK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</row>
        <row r="111">
          <cell r="A111">
            <v>27508</v>
          </cell>
          <cell r="B111" t="str">
            <v>1, 2 &amp; 5</v>
          </cell>
          <cell r="C111">
            <v>27508</v>
          </cell>
          <cell r="E111" t="str">
            <v>COUNSELLING4KIDS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G111">
            <v>0</v>
          </cell>
          <cell r="BI111">
            <v>0</v>
          </cell>
          <cell r="BK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</row>
        <row r="112">
          <cell r="A112">
            <v>27518</v>
          </cell>
          <cell r="B112" t="str">
            <v>1, 2 &amp; 5</v>
          </cell>
          <cell r="C112">
            <v>27518</v>
          </cell>
          <cell r="E112" t="str">
            <v>PACIFIC LODGE YOUTH SERVICE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G112">
            <v>0</v>
          </cell>
          <cell r="BI112">
            <v>0</v>
          </cell>
          <cell r="BK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</row>
        <row r="113">
          <cell r="A113">
            <v>27519</v>
          </cell>
          <cell r="B113">
            <v>4</v>
          </cell>
          <cell r="C113">
            <v>27519</v>
          </cell>
          <cell r="E113" t="str">
            <v>PARA LOS NINOS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G113">
            <v>0</v>
          </cell>
          <cell r="BI113">
            <v>0</v>
          </cell>
          <cell r="BK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</row>
        <row r="114">
          <cell r="A114">
            <v>27520</v>
          </cell>
          <cell r="B114">
            <v>6</v>
          </cell>
          <cell r="C114">
            <v>27520</v>
          </cell>
          <cell r="E114" t="str">
            <v>PERSONAL INVOLVEMENT CENTER, INC.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G114">
            <v>0</v>
          </cell>
          <cell r="BI114">
            <v>0</v>
          </cell>
          <cell r="BK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</row>
        <row r="115">
          <cell r="A115">
            <v>27522</v>
          </cell>
          <cell r="B115">
            <v>3</v>
          </cell>
          <cell r="C115">
            <v>27522</v>
          </cell>
          <cell r="E115" t="str">
            <v>SERENITY INFANT CARE HOMES, INC.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G115">
            <v>0</v>
          </cell>
          <cell r="BI115">
            <v>0</v>
          </cell>
          <cell r="BK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</row>
        <row r="116">
          <cell r="A116">
            <v>27523</v>
          </cell>
          <cell r="B116">
            <v>3</v>
          </cell>
          <cell r="C116">
            <v>27523</v>
          </cell>
          <cell r="E116" t="str">
            <v>ST. ANNE'S MATERNITY HOME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G116">
            <v>0</v>
          </cell>
          <cell r="BI116">
            <v>0</v>
          </cell>
          <cell r="BK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</row>
        <row r="117">
          <cell r="A117">
            <v>27524</v>
          </cell>
          <cell r="B117">
            <v>3</v>
          </cell>
          <cell r="C117">
            <v>27524</v>
          </cell>
          <cell r="E117" t="str">
            <v>TOBINWORLD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G117">
            <v>0</v>
          </cell>
          <cell r="BI117">
            <v>0</v>
          </cell>
          <cell r="BK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</row>
        <row r="118">
          <cell r="A118">
            <v>27525</v>
          </cell>
          <cell r="B118">
            <v>3</v>
          </cell>
          <cell r="C118">
            <v>27525</v>
          </cell>
          <cell r="E118" t="str">
            <v>TRINITY YOUTH SERVICES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G118">
            <v>0</v>
          </cell>
          <cell r="BI118">
            <v>0</v>
          </cell>
          <cell r="BK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</row>
        <row r="119">
          <cell r="A119">
            <v>27529</v>
          </cell>
          <cell r="B119">
            <v>4</v>
          </cell>
          <cell r="C119">
            <v>27529</v>
          </cell>
          <cell r="E119" t="str">
            <v>INSTITUTE FOR MULTICULTURAL COUN. &amp; EDU. SVCS, INC. (IMCES)</v>
          </cell>
          <cell r="F119">
            <v>0</v>
          </cell>
          <cell r="G119">
            <v>0</v>
          </cell>
          <cell r="H119">
            <v>361600</v>
          </cell>
          <cell r="I119">
            <v>361600</v>
          </cell>
          <cell r="J119">
            <v>234950</v>
          </cell>
          <cell r="K119">
            <v>235000</v>
          </cell>
          <cell r="L119">
            <v>203400</v>
          </cell>
          <cell r="M119">
            <v>203400</v>
          </cell>
          <cell r="N119">
            <v>0</v>
          </cell>
          <cell r="O119">
            <v>0</v>
          </cell>
          <cell r="P119">
            <v>800000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G119">
            <v>0</v>
          </cell>
          <cell r="BH119">
            <v>0</v>
          </cell>
          <cell r="BI119">
            <v>0</v>
          </cell>
          <cell r="BK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0</v>
          </cell>
          <cell r="CD119">
            <v>361600</v>
          </cell>
          <cell r="CE119">
            <v>235000</v>
          </cell>
          <cell r="CF119">
            <v>203400</v>
          </cell>
          <cell r="CG119">
            <v>0</v>
          </cell>
          <cell r="CH119">
            <v>0</v>
          </cell>
          <cell r="CI119">
            <v>0</v>
          </cell>
          <cell r="CJ119">
            <v>800000</v>
          </cell>
        </row>
        <row r="120">
          <cell r="A120">
            <v>27537</v>
          </cell>
          <cell r="B120" t="str">
            <v>7 &amp; 8</v>
          </cell>
          <cell r="C120">
            <v>27537</v>
          </cell>
          <cell r="E120" t="str">
            <v>HELPLINE YOUTH COUNSELING, INC.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G120">
            <v>0</v>
          </cell>
          <cell r="BI120">
            <v>0</v>
          </cell>
          <cell r="BK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</row>
        <row r="121">
          <cell r="A121">
            <v>27542</v>
          </cell>
          <cell r="B121">
            <v>3</v>
          </cell>
          <cell r="C121">
            <v>27542</v>
          </cell>
          <cell r="E121" t="str">
            <v>PASADENA UNIFIED SCHOOL DISTRICT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G121">
            <v>0</v>
          </cell>
          <cell r="BI121">
            <v>0</v>
          </cell>
          <cell r="BK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</row>
        <row r="122">
          <cell r="A122">
            <v>27543</v>
          </cell>
          <cell r="B122">
            <v>3</v>
          </cell>
          <cell r="C122">
            <v>27543</v>
          </cell>
          <cell r="E122" t="str">
            <v>LEROY HAYNES CTR FOR CHILDREN &amp; FAMILY SVCS, INC.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G122">
            <v>0</v>
          </cell>
          <cell r="BI122">
            <v>0</v>
          </cell>
          <cell r="BK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</row>
        <row r="123">
          <cell r="A123">
            <v>27544</v>
          </cell>
          <cell r="B123" t="str">
            <v>1, 2 &amp; 5</v>
          </cell>
          <cell r="C123">
            <v>27544</v>
          </cell>
          <cell r="E123" t="str">
            <v>THE VILLAGE FAMILY SERVICES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G123">
            <v>0</v>
          </cell>
          <cell r="BI123">
            <v>0</v>
          </cell>
          <cell r="BK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</row>
        <row r="124">
          <cell r="A124">
            <v>27545</v>
          </cell>
          <cell r="B124">
            <v>3</v>
          </cell>
          <cell r="C124">
            <v>27545</v>
          </cell>
          <cell r="E124" t="str">
            <v>DAVID &amp; MARGARET HOME, INC.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G124">
            <v>0</v>
          </cell>
          <cell r="BI124">
            <v>0</v>
          </cell>
          <cell r="BK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</row>
        <row r="125">
          <cell r="A125">
            <v>27548</v>
          </cell>
          <cell r="B125">
            <v>4</v>
          </cell>
          <cell r="C125">
            <v>27548</v>
          </cell>
          <cell r="E125" t="str">
            <v>PEDIATRIC &amp; FAMILY MEDICAL CENTER (dba EISNER)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G125">
            <v>0</v>
          </cell>
          <cell r="BI125">
            <v>0</v>
          </cell>
          <cell r="BK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</row>
        <row r="126">
          <cell r="A126">
            <v>27549</v>
          </cell>
          <cell r="B126">
            <v>4</v>
          </cell>
          <cell r="C126">
            <v>27549</v>
          </cell>
          <cell r="E126" t="str">
            <v>EL CENTRO DEL PUEBLO, INC.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G126">
            <v>0</v>
          </cell>
          <cell r="BI126">
            <v>0</v>
          </cell>
          <cell r="BK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</row>
        <row r="127">
          <cell r="A127">
            <v>27550</v>
          </cell>
          <cell r="B127">
            <v>4</v>
          </cell>
          <cell r="C127">
            <v>27550</v>
          </cell>
          <cell r="E127" t="str">
            <v>CATHOLIC HEALTHCARE WEST (dba CALIFORNIA HOSPITAL)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G127">
            <v>0</v>
          </cell>
          <cell r="BI127">
            <v>0</v>
          </cell>
          <cell r="BK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</row>
        <row r="128">
          <cell r="A128">
            <v>27597</v>
          </cell>
          <cell r="B128" t="str">
            <v>1, 2 &amp; 5</v>
          </cell>
          <cell r="C128">
            <v>27597</v>
          </cell>
          <cell r="E128" t="str">
            <v>EMOTIONAL HEALTH ASSOCIATION (dba SHARE!)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322600</v>
          </cell>
          <cell r="Y128">
            <v>322600</v>
          </cell>
          <cell r="Z128">
            <v>322600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G128">
            <v>0</v>
          </cell>
          <cell r="BI128">
            <v>0</v>
          </cell>
          <cell r="BK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322600</v>
          </cell>
          <cell r="CG128">
            <v>0</v>
          </cell>
          <cell r="CH128">
            <v>0</v>
          </cell>
          <cell r="CI128">
            <v>0</v>
          </cell>
          <cell r="CJ128">
            <v>322600</v>
          </cell>
        </row>
        <row r="129">
          <cell r="A129">
            <v>27600</v>
          </cell>
          <cell r="B129">
            <v>4</v>
          </cell>
          <cell r="C129">
            <v>27600</v>
          </cell>
          <cell r="E129" t="str">
            <v>VIP COMMUNITY MENTAL HEALTH CENTER, INC. (VIP CMHC)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G129">
            <v>0</v>
          </cell>
          <cell r="BI129">
            <v>0</v>
          </cell>
          <cell r="BK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</row>
        <row r="130">
          <cell r="A130">
            <v>27601</v>
          </cell>
          <cell r="B130">
            <v>3</v>
          </cell>
          <cell r="C130">
            <v>27601</v>
          </cell>
          <cell r="E130" t="str">
            <v>THE CHILDREN'S CENTER OF ANTELOPE VALLEY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G130">
            <v>0</v>
          </cell>
          <cell r="BI130">
            <v>0</v>
          </cell>
          <cell r="BK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</row>
        <row r="131">
          <cell r="A131">
            <v>27620</v>
          </cell>
          <cell r="B131" t="str">
            <v>7 &amp; 8</v>
          </cell>
          <cell r="C131">
            <v>27620</v>
          </cell>
          <cell r="E131" t="str">
            <v>ASIAN AMERICAN DRUG ABUSE PROGRAM, INC. (AADAP)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G131">
            <v>0</v>
          </cell>
          <cell r="BI131">
            <v>0</v>
          </cell>
          <cell r="BK131">
            <v>0</v>
          </cell>
          <cell r="BM131">
            <v>0</v>
          </cell>
          <cell r="BN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</row>
        <row r="132">
          <cell r="A132">
            <v>27621</v>
          </cell>
          <cell r="B132">
            <v>4</v>
          </cell>
          <cell r="C132">
            <v>27621</v>
          </cell>
          <cell r="E132" t="str">
            <v>BEHAVIORAL HEALTH SERVICES, INC.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G132">
            <v>0</v>
          </cell>
          <cell r="BH132">
            <v>26000</v>
          </cell>
          <cell r="BI132">
            <v>26000</v>
          </cell>
          <cell r="BJ132">
            <v>460</v>
          </cell>
          <cell r="BK132">
            <v>500</v>
          </cell>
          <cell r="BL132">
            <v>10000</v>
          </cell>
          <cell r="BM132">
            <v>10000</v>
          </cell>
          <cell r="BN132">
            <v>36500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C132">
            <v>0</v>
          </cell>
          <cell r="CD132">
            <v>26000</v>
          </cell>
          <cell r="CE132">
            <v>500</v>
          </cell>
          <cell r="CF132">
            <v>10000</v>
          </cell>
          <cell r="CG132">
            <v>0</v>
          </cell>
          <cell r="CH132">
            <v>0</v>
          </cell>
          <cell r="CI132">
            <v>0</v>
          </cell>
          <cell r="CJ132">
            <v>36500</v>
          </cell>
        </row>
        <row r="133">
          <cell r="A133">
            <v>27622</v>
          </cell>
          <cell r="B133">
            <v>4</v>
          </cell>
          <cell r="C133">
            <v>27622</v>
          </cell>
          <cell r="E133" t="str">
            <v>CALIFORNIA HISPANIC COMMISSION, INC.</v>
          </cell>
          <cell r="F133">
            <v>0</v>
          </cell>
          <cell r="G133">
            <v>0</v>
          </cell>
          <cell r="H133">
            <v>361600</v>
          </cell>
          <cell r="I133">
            <v>361600</v>
          </cell>
          <cell r="J133">
            <v>234950</v>
          </cell>
          <cell r="K133">
            <v>235000</v>
          </cell>
          <cell r="L133">
            <v>203400</v>
          </cell>
          <cell r="M133">
            <v>203400</v>
          </cell>
          <cell r="N133">
            <v>0</v>
          </cell>
          <cell r="O133">
            <v>0</v>
          </cell>
          <cell r="P133">
            <v>800000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400000</v>
          </cell>
          <cell r="Y133">
            <v>400000</v>
          </cell>
          <cell r="Z133">
            <v>400000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G133">
            <v>0</v>
          </cell>
          <cell r="BI133">
            <v>0</v>
          </cell>
          <cell r="BK133">
            <v>0</v>
          </cell>
          <cell r="BM133">
            <v>0</v>
          </cell>
          <cell r="BN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C133">
            <v>0</v>
          </cell>
          <cell r="CD133">
            <v>361600</v>
          </cell>
          <cell r="CE133">
            <v>235000</v>
          </cell>
          <cell r="CF133">
            <v>603400</v>
          </cell>
          <cell r="CG133">
            <v>0</v>
          </cell>
          <cell r="CH133">
            <v>0</v>
          </cell>
          <cell r="CI133">
            <v>0</v>
          </cell>
          <cell r="CJ133">
            <v>1200000</v>
          </cell>
        </row>
        <row r="134">
          <cell r="A134">
            <v>27624</v>
          </cell>
          <cell r="B134">
            <v>4</v>
          </cell>
          <cell r="C134">
            <v>27624</v>
          </cell>
          <cell r="E134" t="str">
            <v>SPIRITT  FAMILY SERVICES, INC.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G134">
            <v>0</v>
          </cell>
          <cell r="BI134">
            <v>0</v>
          </cell>
          <cell r="BK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</row>
        <row r="135">
          <cell r="A135">
            <v>27625</v>
          </cell>
          <cell r="B135" t="str">
            <v>1, 2 &amp; 5</v>
          </cell>
          <cell r="C135">
            <v>27625</v>
          </cell>
          <cell r="E135" t="str">
            <v>TARZANA TREATMENT CENTER, INC.</v>
          </cell>
          <cell r="F135">
            <v>0</v>
          </cell>
          <cell r="G135">
            <v>0</v>
          </cell>
          <cell r="H135">
            <v>361600</v>
          </cell>
          <cell r="I135">
            <v>361600</v>
          </cell>
          <cell r="J135">
            <v>234950</v>
          </cell>
          <cell r="K135">
            <v>235000</v>
          </cell>
          <cell r="L135">
            <v>203400</v>
          </cell>
          <cell r="M135">
            <v>203400</v>
          </cell>
          <cell r="N135">
            <v>0</v>
          </cell>
          <cell r="O135">
            <v>0</v>
          </cell>
          <cell r="P135">
            <v>800000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G135">
            <v>0</v>
          </cell>
          <cell r="BI135">
            <v>0</v>
          </cell>
          <cell r="BK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0</v>
          </cell>
          <cell r="CD135">
            <v>361600</v>
          </cell>
          <cell r="CE135">
            <v>235000</v>
          </cell>
          <cell r="CF135">
            <v>203400</v>
          </cell>
          <cell r="CG135">
            <v>0</v>
          </cell>
          <cell r="CH135">
            <v>0</v>
          </cell>
          <cell r="CI135">
            <v>0</v>
          </cell>
          <cell r="CJ135">
            <v>800000</v>
          </cell>
        </row>
        <row r="136">
          <cell r="A136">
            <v>27626</v>
          </cell>
          <cell r="B136" t="str">
            <v>1, 2 &amp; 5</v>
          </cell>
          <cell r="C136">
            <v>27626</v>
          </cell>
          <cell r="E136" t="str">
            <v>NEW DIRECTIONS, INC.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G136">
            <v>0</v>
          </cell>
          <cell r="BI136">
            <v>0</v>
          </cell>
          <cell r="BK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</row>
        <row r="137">
          <cell r="A137">
            <v>27627</v>
          </cell>
          <cell r="B137">
            <v>3</v>
          </cell>
          <cell r="C137">
            <v>27627</v>
          </cell>
          <cell r="E137" t="str">
            <v>FLORENCE CRITTENTON SERVICES OF ORANGE COUNTY, INC.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G137">
            <v>0</v>
          </cell>
          <cell r="BI137">
            <v>0</v>
          </cell>
          <cell r="BK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</row>
        <row r="138">
          <cell r="A138">
            <v>27633</v>
          </cell>
          <cell r="B138">
            <v>4</v>
          </cell>
          <cell r="C138">
            <v>27633</v>
          </cell>
          <cell r="E138" t="str">
            <v>CALIFORNIA INSTITUTE OF HEALTH &amp; SOCIAL SVC, INC. (dba Alafia MH Institute)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G138">
            <v>0</v>
          </cell>
          <cell r="BI138">
            <v>0</v>
          </cell>
          <cell r="BK138">
            <v>0</v>
          </cell>
          <cell r="BM138">
            <v>0</v>
          </cell>
          <cell r="BN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</row>
        <row r="139">
          <cell r="A139">
            <v>27634</v>
          </cell>
          <cell r="B139">
            <v>3</v>
          </cell>
          <cell r="C139">
            <v>27634</v>
          </cell>
          <cell r="E139" t="str">
            <v>CENTER FOR INTEGRATED FAMILY &amp; HEALTH SERVICES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G139">
            <v>0</v>
          </cell>
          <cell r="BI139">
            <v>0</v>
          </cell>
          <cell r="BK139">
            <v>0</v>
          </cell>
          <cell r="BM139">
            <v>0</v>
          </cell>
          <cell r="BN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</row>
        <row r="140">
          <cell r="A140">
            <v>27635</v>
          </cell>
          <cell r="B140">
            <v>6</v>
          </cell>
          <cell r="C140">
            <v>27635</v>
          </cell>
          <cell r="E140" t="str">
            <v>DREW CHILD DEVELOPMENT CORPORATION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G140">
            <v>0</v>
          </cell>
          <cell r="BI140">
            <v>0</v>
          </cell>
          <cell r="BK140">
            <v>0</v>
          </cell>
          <cell r="BM140">
            <v>0</v>
          </cell>
          <cell r="BN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</row>
        <row r="141">
          <cell r="A141" t="str">
            <v>TBA</v>
          </cell>
          <cell r="B141">
            <v>4</v>
          </cell>
          <cell r="C141" t="str">
            <v>TBA</v>
          </cell>
          <cell r="E141" t="str">
            <v>UNITED STATES VETERANS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G141">
            <v>0</v>
          </cell>
          <cell r="BI141">
            <v>0</v>
          </cell>
          <cell r="BK141">
            <v>0</v>
          </cell>
          <cell r="BM141">
            <v>0</v>
          </cell>
          <cell r="BN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</row>
        <row r="142">
          <cell r="A142">
            <v>27638</v>
          </cell>
          <cell r="B142" t="str">
            <v>2 &amp; 5</v>
          </cell>
          <cell r="C142">
            <v>27638</v>
          </cell>
          <cell r="E142" t="str">
            <v>EDUCATIONAL RESOURCE &amp; SERVICES CTR. (dba KAYNE-ERAS)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G142">
            <v>0</v>
          </cell>
          <cell r="BI142">
            <v>0</v>
          </cell>
          <cell r="BK142">
            <v>0</v>
          </cell>
          <cell r="BM142">
            <v>0</v>
          </cell>
          <cell r="BN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</row>
        <row r="143">
          <cell r="A143">
            <v>27639</v>
          </cell>
          <cell r="B143" t="str">
            <v>1, 2 &amp; 5</v>
          </cell>
          <cell r="C143">
            <v>27639</v>
          </cell>
          <cell r="E143" t="str">
            <v>NEW HORIZONS FAMILY CENTER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G143">
            <v>0</v>
          </cell>
          <cell r="BI143">
            <v>0</v>
          </cell>
          <cell r="BK143">
            <v>0</v>
          </cell>
          <cell r="BM143">
            <v>0</v>
          </cell>
          <cell r="BN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</row>
        <row r="144">
          <cell r="A144">
            <v>27640</v>
          </cell>
          <cell r="B144">
            <v>6</v>
          </cell>
          <cell r="C144">
            <v>27640</v>
          </cell>
          <cell r="E144" t="str">
            <v>TESSIE CLEVELAND COMMUNITY SERVICES CORP.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G144">
            <v>0</v>
          </cell>
          <cell r="BI144">
            <v>0</v>
          </cell>
          <cell r="BK144">
            <v>0</v>
          </cell>
          <cell r="BM144">
            <v>0</v>
          </cell>
          <cell r="BN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</row>
        <row r="145">
          <cell r="A145">
            <v>27643</v>
          </cell>
          <cell r="B145" t="str">
            <v>1, 2 &amp; 5</v>
          </cell>
          <cell r="C145">
            <v>27643</v>
          </cell>
          <cell r="E145" t="str">
            <v>WISE AND HEALTHY AGING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G145">
            <v>0</v>
          </cell>
          <cell r="BI145">
            <v>0</v>
          </cell>
          <cell r="BK145">
            <v>0</v>
          </cell>
          <cell r="BM145">
            <v>0</v>
          </cell>
          <cell r="BN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</row>
        <row r="146">
          <cell r="A146">
            <v>27646</v>
          </cell>
          <cell r="B146">
            <v>4</v>
          </cell>
          <cell r="C146">
            <v>27646</v>
          </cell>
          <cell r="E146" t="str">
            <v>JWCH INSTITUTE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45074</v>
          </cell>
          <cell r="M146">
            <v>45100</v>
          </cell>
          <cell r="N146">
            <v>0</v>
          </cell>
          <cell r="O146">
            <v>0</v>
          </cell>
          <cell r="P146">
            <v>45100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G146">
            <v>0</v>
          </cell>
          <cell r="BI146">
            <v>0</v>
          </cell>
          <cell r="BK146">
            <v>0</v>
          </cell>
          <cell r="BM146">
            <v>0</v>
          </cell>
          <cell r="BN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45100</v>
          </cell>
          <cell r="CG146">
            <v>0</v>
          </cell>
          <cell r="CH146">
            <v>0</v>
          </cell>
          <cell r="CI146">
            <v>0</v>
          </cell>
          <cell r="CJ146">
            <v>45100</v>
          </cell>
        </row>
        <row r="147">
          <cell r="A147">
            <v>27654</v>
          </cell>
          <cell r="B147">
            <v>3</v>
          </cell>
          <cell r="C147">
            <v>27654</v>
          </cell>
          <cell r="E147" t="str">
            <v>FAMILIESFIRST,INC.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</v>
          </cell>
          <cell r="BZ147">
            <v>0</v>
          </cell>
          <cell r="CA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</row>
        <row r="148">
          <cell r="A148">
            <v>28027</v>
          </cell>
          <cell r="B148">
            <v>4</v>
          </cell>
          <cell r="C148">
            <v>28027</v>
          </cell>
          <cell r="E148" t="str">
            <v>JEWISH FAMILY SERVICES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G148">
            <v>0</v>
          </cell>
          <cell r="BI148">
            <v>0</v>
          </cell>
          <cell r="BK148">
            <v>0</v>
          </cell>
          <cell r="BM148">
            <v>0</v>
          </cell>
          <cell r="BN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</row>
        <row r="149">
          <cell r="A149">
            <v>12345</v>
          </cell>
          <cell r="E149" t="str">
            <v xml:space="preserve">ALLOCATED SUB TOTAL </v>
          </cell>
          <cell r="F149">
            <v>0</v>
          </cell>
          <cell r="G149">
            <v>0</v>
          </cell>
          <cell r="H149">
            <v>22045696</v>
          </cell>
          <cell r="I149">
            <v>22045700</v>
          </cell>
          <cell r="J149">
            <v>9468825</v>
          </cell>
          <cell r="K149">
            <v>9468900</v>
          </cell>
          <cell r="L149">
            <v>8670890</v>
          </cell>
          <cell r="M149">
            <v>8671000</v>
          </cell>
          <cell r="N149">
            <v>0</v>
          </cell>
          <cell r="O149">
            <v>0</v>
          </cell>
          <cell r="P149">
            <v>40185600</v>
          </cell>
          <cell r="R149">
            <v>0</v>
          </cell>
          <cell r="S149">
            <v>0</v>
          </cell>
          <cell r="T149">
            <v>7475152</v>
          </cell>
          <cell r="U149">
            <v>7475100</v>
          </cell>
          <cell r="V149">
            <v>0</v>
          </cell>
          <cell r="W149">
            <v>0</v>
          </cell>
          <cell r="X149">
            <v>10231398</v>
          </cell>
          <cell r="Y149">
            <v>10231400</v>
          </cell>
          <cell r="Z149">
            <v>17706500</v>
          </cell>
          <cell r="AB149">
            <v>0</v>
          </cell>
          <cell r="AC149">
            <v>0</v>
          </cell>
          <cell r="AD149">
            <v>3405000</v>
          </cell>
          <cell r="AE149">
            <v>3405000</v>
          </cell>
          <cell r="AF149">
            <v>0</v>
          </cell>
          <cell r="AG149">
            <v>0</v>
          </cell>
          <cell r="AH149">
            <v>1418642</v>
          </cell>
          <cell r="AI149">
            <v>1418700</v>
          </cell>
          <cell r="AJ149">
            <v>4823700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249359</v>
          </cell>
          <cell r="BA149">
            <v>249400</v>
          </cell>
          <cell r="BB149">
            <v>0</v>
          </cell>
          <cell r="BC149">
            <v>0</v>
          </cell>
          <cell r="BD149">
            <v>249400</v>
          </cell>
          <cell r="BF149">
            <v>0</v>
          </cell>
          <cell r="BG149">
            <v>0</v>
          </cell>
          <cell r="BH149">
            <v>3508870</v>
          </cell>
          <cell r="BI149">
            <v>3508900</v>
          </cell>
          <cell r="BJ149">
            <v>59428</v>
          </cell>
          <cell r="BK149">
            <v>59400</v>
          </cell>
          <cell r="BL149">
            <v>2674557</v>
          </cell>
          <cell r="BM149">
            <v>2674500</v>
          </cell>
          <cell r="BN149">
            <v>6242800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1</v>
          </cell>
          <cell r="BZ149">
            <v>0</v>
          </cell>
          <cell r="CA149">
            <v>0</v>
          </cell>
          <cell r="CC149">
            <v>0</v>
          </cell>
          <cell r="CD149">
            <v>36434700</v>
          </cell>
          <cell r="CE149">
            <v>9777700</v>
          </cell>
          <cell r="CF149">
            <v>22995600</v>
          </cell>
          <cell r="CG149">
            <v>0</v>
          </cell>
          <cell r="CH149">
            <v>0</v>
          </cell>
          <cell r="CI149">
            <v>0</v>
          </cell>
          <cell r="CJ149">
            <v>69208000</v>
          </cell>
        </row>
        <row r="151">
          <cell r="A151" t="str">
            <v>00000</v>
          </cell>
          <cell r="C151" t="str">
            <v>00000</v>
          </cell>
          <cell r="E151" t="str">
            <v>UNALLOCATED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82459</v>
          </cell>
          <cell r="K151">
            <v>82500</v>
          </cell>
          <cell r="L151">
            <v>106774</v>
          </cell>
          <cell r="M151">
            <v>106800</v>
          </cell>
          <cell r="N151">
            <v>0</v>
          </cell>
          <cell r="O151">
            <v>0</v>
          </cell>
          <cell r="P151">
            <v>189300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575412</v>
          </cell>
          <cell r="W151">
            <v>575400</v>
          </cell>
          <cell r="X151">
            <v>921078</v>
          </cell>
          <cell r="Y151">
            <v>921100</v>
          </cell>
          <cell r="Z151">
            <v>1496500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293892</v>
          </cell>
          <cell r="AI151">
            <v>293900</v>
          </cell>
          <cell r="AJ151">
            <v>293900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783286</v>
          </cell>
          <cell r="AQ151">
            <v>783300</v>
          </cell>
          <cell r="AR151">
            <v>0</v>
          </cell>
          <cell r="AS151">
            <v>0</v>
          </cell>
          <cell r="AT151">
            <v>783300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272534</v>
          </cell>
          <cell r="BA151">
            <v>272500</v>
          </cell>
          <cell r="BB151">
            <v>30000</v>
          </cell>
          <cell r="BC151">
            <v>30000</v>
          </cell>
          <cell r="BD151">
            <v>302500</v>
          </cell>
          <cell r="BG151">
            <v>0</v>
          </cell>
          <cell r="BH151">
            <v>7734</v>
          </cell>
          <cell r="BI151">
            <v>7700</v>
          </cell>
          <cell r="BJ151">
            <v>0</v>
          </cell>
          <cell r="BK151">
            <v>0</v>
          </cell>
          <cell r="BL151">
            <v>102</v>
          </cell>
          <cell r="BM151">
            <v>100</v>
          </cell>
          <cell r="BN151">
            <v>7800</v>
          </cell>
          <cell r="BP151">
            <v>0</v>
          </cell>
          <cell r="BQ151">
            <v>0</v>
          </cell>
          <cell r="BR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0</v>
          </cell>
          <cell r="CD151">
            <v>7700</v>
          </cell>
          <cell r="CE151">
            <v>1713700</v>
          </cell>
          <cell r="CF151">
            <v>1351900</v>
          </cell>
          <cell r="CG151">
            <v>0</v>
          </cell>
          <cell r="CH151">
            <v>0</v>
          </cell>
          <cell r="CI151">
            <v>0</v>
          </cell>
          <cell r="CJ151">
            <v>3073300</v>
          </cell>
        </row>
        <row r="152">
          <cell r="A152" t="str">
            <v xml:space="preserve">Voc Reh </v>
          </cell>
          <cell r="C152" t="str">
            <v xml:space="preserve">Voc Reh </v>
          </cell>
          <cell r="E152" t="str">
            <v>UNALLOCATED - VOCATIONAL REHABILITATION</v>
          </cell>
          <cell r="F152">
            <v>0</v>
          </cell>
          <cell r="G152">
            <v>0</v>
          </cell>
          <cell r="I152">
            <v>0</v>
          </cell>
          <cell r="J152">
            <v>215172</v>
          </cell>
          <cell r="K152">
            <v>215200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215200</v>
          </cell>
          <cell r="R152">
            <v>0</v>
          </cell>
          <cell r="S152">
            <v>0</v>
          </cell>
          <cell r="U152">
            <v>0</v>
          </cell>
          <cell r="W152">
            <v>0</v>
          </cell>
          <cell r="Y152">
            <v>0</v>
          </cell>
          <cell r="Z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CC152">
            <v>0</v>
          </cell>
          <cell r="CD152">
            <v>0</v>
          </cell>
          <cell r="CE152">
            <v>215200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215200</v>
          </cell>
        </row>
        <row r="153">
          <cell r="E153" t="str">
            <v xml:space="preserve">UNALLOCATED SUB TOTAL 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297631</v>
          </cell>
          <cell r="K153">
            <v>297700</v>
          </cell>
          <cell r="L153">
            <v>106774</v>
          </cell>
          <cell r="M153">
            <v>106800</v>
          </cell>
          <cell r="N153">
            <v>0</v>
          </cell>
          <cell r="O153">
            <v>0</v>
          </cell>
          <cell r="P153">
            <v>404500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575412</v>
          </cell>
          <cell r="W153">
            <v>575400</v>
          </cell>
          <cell r="X153">
            <v>921078</v>
          </cell>
          <cell r="Y153">
            <v>921100</v>
          </cell>
          <cell r="Z153">
            <v>1496500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293892</v>
          </cell>
          <cell r="AI153">
            <v>293900</v>
          </cell>
          <cell r="AJ153">
            <v>293900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783286</v>
          </cell>
          <cell r="AQ153">
            <v>783300</v>
          </cell>
          <cell r="AR153">
            <v>0</v>
          </cell>
          <cell r="AS153">
            <v>0</v>
          </cell>
          <cell r="AT153">
            <v>783300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272534</v>
          </cell>
          <cell r="BA153">
            <v>272500</v>
          </cell>
          <cell r="BB153">
            <v>30000</v>
          </cell>
          <cell r="BC153">
            <v>30000</v>
          </cell>
          <cell r="BD153">
            <v>302500</v>
          </cell>
          <cell r="BF153">
            <v>0</v>
          </cell>
          <cell r="BG153">
            <v>0</v>
          </cell>
          <cell r="BH153">
            <v>7734</v>
          </cell>
          <cell r="BI153">
            <v>7700</v>
          </cell>
          <cell r="BJ153">
            <v>0</v>
          </cell>
          <cell r="BK153">
            <v>0</v>
          </cell>
          <cell r="BL153">
            <v>102</v>
          </cell>
          <cell r="BM153">
            <v>100</v>
          </cell>
          <cell r="BN153">
            <v>7800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0</v>
          </cell>
          <cell r="CD153">
            <v>7700</v>
          </cell>
          <cell r="CE153">
            <v>1713700</v>
          </cell>
          <cell r="CF153">
            <v>1351900</v>
          </cell>
          <cell r="CG153">
            <v>0</v>
          </cell>
          <cell r="CH153">
            <v>0</v>
          </cell>
          <cell r="CI153">
            <v>0</v>
          </cell>
          <cell r="CJ153">
            <v>3288500</v>
          </cell>
        </row>
        <row r="155">
          <cell r="E155" t="str">
            <v xml:space="preserve">GRAND TOTAL </v>
          </cell>
          <cell r="F155">
            <v>0</v>
          </cell>
          <cell r="G155">
            <v>0</v>
          </cell>
          <cell r="H155">
            <v>22045696</v>
          </cell>
          <cell r="I155">
            <v>22045700</v>
          </cell>
          <cell r="J155">
            <v>9766456</v>
          </cell>
          <cell r="K155">
            <v>9766600</v>
          </cell>
          <cell r="L155">
            <v>8777664</v>
          </cell>
          <cell r="M155">
            <v>8777800</v>
          </cell>
          <cell r="N155">
            <v>0</v>
          </cell>
          <cell r="O155">
            <v>0</v>
          </cell>
          <cell r="P155">
            <v>40590100</v>
          </cell>
          <cell r="R155">
            <v>0</v>
          </cell>
          <cell r="S155">
            <v>0</v>
          </cell>
          <cell r="T155">
            <v>7475152</v>
          </cell>
          <cell r="U155">
            <v>7475100</v>
          </cell>
          <cell r="V155">
            <v>575412</v>
          </cell>
          <cell r="W155">
            <v>575400</v>
          </cell>
          <cell r="X155">
            <v>11152476</v>
          </cell>
          <cell r="Y155">
            <v>11152500</v>
          </cell>
          <cell r="Z155">
            <v>19203000</v>
          </cell>
          <cell r="AB155">
            <v>0</v>
          </cell>
          <cell r="AC155">
            <v>0</v>
          </cell>
          <cell r="AD155">
            <v>3405000</v>
          </cell>
          <cell r="AE155">
            <v>3405000</v>
          </cell>
          <cell r="AF155">
            <v>0</v>
          </cell>
          <cell r="AG155">
            <v>0</v>
          </cell>
          <cell r="AH155">
            <v>1712534</v>
          </cell>
          <cell r="AI155">
            <v>1712600</v>
          </cell>
          <cell r="AJ155">
            <v>5117600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783286</v>
          </cell>
          <cell r="AQ155">
            <v>783300</v>
          </cell>
          <cell r="AR155">
            <v>0</v>
          </cell>
          <cell r="AS155">
            <v>0</v>
          </cell>
          <cell r="AT155">
            <v>783300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521893</v>
          </cell>
          <cell r="BA155">
            <v>521900</v>
          </cell>
          <cell r="BB155">
            <v>30000</v>
          </cell>
          <cell r="BC155">
            <v>30000</v>
          </cell>
          <cell r="BD155">
            <v>551900</v>
          </cell>
          <cell r="BF155">
            <v>0</v>
          </cell>
          <cell r="BG155">
            <v>0</v>
          </cell>
          <cell r="BH155">
            <v>3516604</v>
          </cell>
          <cell r="BI155">
            <v>3516600</v>
          </cell>
          <cell r="BJ155">
            <v>59428</v>
          </cell>
          <cell r="BK155">
            <v>59400</v>
          </cell>
          <cell r="BL155">
            <v>2674659</v>
          </cell>
          <cell r="BM155">
            <v>2674600</v>
          </cell>
          <cell r="BN155">
            <v>6250600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</v>
          </cell>
          <cell r="BZ155">
            <v>0</v>
          </cell>
          <cell r="CA155">
            <v>0</v>
          </cell>
          <cell r="CC155">
            <v>0</v>
          </cell>
          <cell r="CD155">
            <v>36442400</v>
          </cell>
          <cell r="CE155">
            <v>11491400</v>
          </cell>
          <cell r="CF155">
            <v>24347500</v>
          </cell>
          <cell r="CG155">
            <v>0</v>
          </cell>
          <cell r="CH155">
            <v>0</v>
          </cell>
          <cell r="CI155">
            <v>0</v>
          </cell>
          <cell r="CJ155">
            <v>72496500</v>
          </cell>
        </row>
        <row r="156">
          <cell r="E156" t="str">
            <v xml:space="preserve">* AB2034 OTHER SERVICES &amp; MEDI-CAL ARE MOVED TO 32073 UNTIL FINAL </v>
          </cell>
          <cell r="I156" t="str">
            <v>H974-MATCH</v>
          </cell>
          <cell r="K156" t="str">
            <v>H957</v>
          </cell>
          <cell r="M156" t="str">
            <v>H914</v>
          </cell>
          <cell r="S156" t="str">
            <v>H976</v>
          </cell>
          <cell r="U156" t="str">
            <v>H977</v>
          </cell>
          <cell r="Y156" t="str">
            <v>H985</v>
          </cell>
          <cell r="AC156" t="str">
            <v>H978</v>
          </cell>
          <cell r="AE156" t="str">
            <v>H979</v>
          </cell>
          <cell r="AQ156" t="str">
            <v>H919</v>
          </cell>
          <cell r="AS156" t="str">
            <v>H920</v>
          </cell>
          <cell r="BA156" t="str">
            <v>H921</v>
          </cell>
          <cell r="BC156" t="str">
            <v>H922</v>
          </cell>
        </row>
        <row r="157">
          <cell r="E157" t="str">
            <v xml:space="preserve">   ALLOCATIONS ARE DETERMINED</v>
          </cell>
          <cell r="I157" t="str">
            <v>M949-FFP</v>
          </cell>
          <cell r="AC157" t="str">
            <v>M931-FFP</v>
          </cell>
          <cell r="AE157" t="str">
            <v>M949-FFP</v>
          </cell>
          <cell r="AI157" t="str">
            <v>H917/918</v>
          </cell>
          <cell r="BK157" t="str">
            <v>TBA</v>
          </cell>
        </row>
        <row r="158">
          <cell r="J158" t="str">
            <v>.</v>
          </cell>
          <cell r="P158">
            <v>40447770</v>
          </cell>
          <cell r="Z158">
            <v>18687065</v>
          </cell>
          <cell r="AC158" t="str">
            <v>M932-SGF</v>
          </cell>
          <cell r="BN158">
            <v>6749866</v>
          </cell>
        </row>
        <row r="159">
          <cell r="P159">
            <v>142330</v>
          </cell>
          <cell r="Z159">
            <v>515935</v>
          </cell>
          <cell r="AJ159">
            <v>5117600</v>
          </cell>
          <cell r="AT159">
            <v>783300</v>
          </cell>
          <cell r="BD159">
            <v>551900</v>
          </cell>
          <cell r="BN159">
            <v>-499266</v>
          </cell>
          <cell r="CJ159">
            <v>73414786</v>
          </cell>
        </row>
        <row r="160">
          <cell r="CJ160">
            <v>-918286</v>
          </cell>
        </row>
        <row r="177">
          <cell r="A177">
            <v>27644</v>
          </cell>
          <cell r="B177" t="str">
            <v>TBD</v>
          </cell>
          <cell r="C177">
            <v>27644</v>
          </cell>
          <cell r="E177" t="str">
            <v>USC CARE MEDICAL GROUP, INC. (USC UCC PROGRAM)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G177">
            <v>0</v>
          </cell>
          <cell r="BI177">
            <v>0</v>
          </cell>
          <cell r="BK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</row>
        <row r="203">
          <cell r="E203" t="str">
            <v>SOCIAL MODEL RECOVERY</v>
          </cell>
        </row>
        <row r="204">
          <cell r="E204" t="str">
            <v>CALWORKS</v>
          </cell>
        </row>
        <row r="205">
          <cell r="E205" t="str">
            <v>GROW PROGRAM</v>
          </cell>
        </row>
        <row r="206">
          <cell r="E206" t="str">
            <v xml:space="preserve">LAMP </v>
          </cell>
        </row>
        <row r="207">
          <cell r="E207" t="str">
            <v>AB-34</v>
          </cell>
        </row>
        <row r="208">
          <cell r="E208" t="str">
            <v>ENKI</v>
          </cell>
        </row>
        <row r="209">
          <cell r="E209" t="str">
            <v>SIDEKICK</v>
          </cell>
        </row>
        <row r="210">
          <cell r="E210" t="str">
            <v>KIDSTEP PROGRAM</v>
          </cell>
        </row>
        <row r="211">
          <cell r="E211" t="str">
            <v>FAMILY PRESERVATION</v>
          </cell>
        </row>
        <row r="212">
          <cell r="E212" t="str">
            <v>FAMILY PRESERVATION</v>
          </cell>
        </row>
        <row r="213">
          <cell r="E213" t="str">
            <v>AB-1733</v>
          </cell>
        </row>
        <row r="214">
          <cell r="E214" t="str">
            <v>STARVIEW PROGRAM</v>
          </cell>
        </row>
        <row r="221">
          <cell r="A221">
            <v>23163</v>
          </cell>
          <cell r="C221">
            <v>23163</v>
          </cell>
          <cell r="D221" t="str">
            <v>A</v>
          </cell>
          <cell r="E221" t="str">
            <v xml:space="preserve">SAN FERNANDO V CMHC, INC. </v>
          </cell>
          <cell r="Z221">
            <v>0</v>
          </cell>
        </row>
        <row r="222">
          <cell r="E222" t="str">
            <v>Per Contract</v>
          </cell>
          <cell r="Z222">
            <v>0</v>
          </cell>
        </row>
        <row r="223">
          <cell r="Z223">
            <v>0</v>
          </cell>
        </row>
        <row r="229">
          <cell r="E229" t="str">
            <v>Sidekick additional budget</v>
          </cell>
        </row>
        <row r="232">
          <cell r="A232" t="str">
            <v>03-27-01</v>
          </cell>
          <cell r="C232" t="str">
            <v>03-27-01</v>
          </cell>
        </row>
        <row r="233">
          <cell r="A233">
            <v>23157</v>
          </cell>
          <cell r="C233">
            <v>23157</v>
          </cell>
          <cell r="D233" t="str">
            <v>C</v>
          </cell>
          <cell r="E233" t="str">
            <v>GREATER L.B. CHILD GUIDANCE CTR.</v>
          </cell>
          <cell r="Z233">
            <v>0</v>
          </cell>
        </row>
        <row r="234">
          <cell r="A234">
            <v>23157</v>
          </cell>
          <cell r="C234">
            <v>23157</v>
          </cell>
          <cell r="D234" t="str">
            <v>C</v>
          </cell>
          <cell r="E234" t="str">
            <v>GREATER L.B. CHILD GUIDANCE CTR.</v>
          </cell>
          <cell r="Z234">
            <v>0</v>
          </cell>
        </row>
        <row r="235">
          <cell r="A235">
            <v>23157</v>
          </cell>
          <cell r="C235">
            <v>23157</v>
          </cell>
          <cell r="D235" t="str">
            <v>C</v>
          </cell>
          <cell r="E235" t="str">
            <v>GREATER L.B. CHILD GUIDANCE CTR.</v>
          </cell>
          <cell r="Z235">
            <v>0</v>
          </cell>
        </row>
        <row r="236">
          <cell r="A236">
            <v>23157</v>
          </cell>
          <cell r="C236">
            <v>23157</v>
          </cell>
          <cell r="D236" t="str">
            <v>C</v>
          </cell>
          <cell r="E236" t="str">
            <v>GREATER L.B. CHILD GUIDANCE CTR.</v>
          </cell>
          <cell r="Z236">
            <v>0</v>
          </cell>
        </row>
        <row r="237">
          <cell r="A237">
            <v>23157</v>
          </cell>
          <cell r="C237">
            <v>23157</v>
          </cell>
          <cell r="D237" t="str">
            <v>C</v>
          </cell>
          <cell r="E237" t="str">
            <v>GREATER L.B. CHILD GUIDANCE CTR.</v>
          </cell>
          <cell r="Z237">
            <v>0</v>
          </cell>
        </row>
        <row r="238">
          <cell r="A238">
            <v>23157</v>
          </cell>
          <cell r="C238">
            <v>23157</v>
          </cell>
          <cell r="D238" t="str">
            <v>C</v>
          </cell>
          <cell r="E238" t="str">
            <v>GREATER L.B. CHILD GUIDANCE CTR.</v>
          </cell>
          <cell r="Z238">
            <v>0</v>
          </cell>
        </row>
        <row r="239">
          <cell r="A239">
            <v>23157</v>
          </cell>
          <cell r="C239">
            <v>23157</v>
          </cell>
          <cell r="D239" t="str">
            <v>C</v>
          </cell>
          <cell r="E239" t="str">
            <v>GREATER L.B. CHILD GUIDANCE CTR.</v>
          </cell>
          <cell r="Z239">
            <v>0</v>
          </cell>
        </row>
        <row r="240">
          <cell r="A240">
            <v>23157</v>
          </cell>
          <cell r="C240">
            <v>23157</v>
          </cell>
          <cell r="D240" t="str">
            <v>C</v>
          </cell>
          <cell r="E240" t="str">
            <v>GREATER L.B. CHILD GUIDANCE CTR.</v>
          </cell>
          <cell r="Z240">
            <v>0</v>
          </cell>
        </row>
        <row r="241">
          <cell r="A241">
            <v>23157</v>
          </cell>
          <cell r="C241">
            <v>23157</v>
          </cell>
          <cell r="D241" t="str">
            <v>C</v>
          </cell>
          <cell r="E241" t="str">
            <v>GREATER L.B. CHILD GUIDANCE CTR.</v>
          </cell>
          <cell r="Z241">
            <v>0</v>
          </cell>
        </row>
        <row r="242">
          <cell r="A242">
            <v>23157</v>
          </cell>
          <cell r="C242">
            <v>23157</v>
          </cell>
          <cell r="D242" t="str">
            <v>C</v>
          </cell>
          <cell r="E242" t="str">
            <v>GREATER L.B. CHILD GUIDANCE CTR.</v>
          </cell>
          <cell r="Z242">
            <v>0</v>
          </cell>
        </row>
        <row r="243">
          <cell r="Z243">
            <v>0</v>
          </cell>
        </row>
        <row r="244">
          <cell r="A244" t="str">
            <v>02-26-01</v>
          </cell>
          <cell r="C244" t="str">
            <v>02-26-01</v>
          </cell>
          <cell r="E244" t="str">
            <v>CONTRACT - CFLF REQUEST</v>
          </cell>
        </row>
        <row r="245">
          <cell r="E245" t="str">
            <v>Variance</v>
          </cell>
          <cell r="Z245">
            <v>0</v>
          </cell>
        </row>
        <row r="248">
          <cell r="A248">
            <v>23181</v>
          </cell>
          <cell r="C248">
            <v>23181</v>
          </cell>
          <cell r="D248" t="str">
            <v>A</v>
          </cell>
          <cell r="E248" t="str">
            <v>WORK ORIENTATION AND REHAB (WORC)</v>
          </cell>
          <cell r="Z248">
            <v>0</v>
          </cell>
        </row>
        <row r="249">
          <cell r="Z249">
            <v>0</v>
          </cell>
        </row>
        <row r="250">
          <cell r="A250" t="str">
            <v>02-26-01</v>
          </cell>
          <cell r="C250" t="str">
            <v>02-26-01</v>
          </cell>
          <cell r="E250" t="str">
            <v>CONTRACT - CFLF REQUEST</v>
          </cell>
          <cell r="Z250">
            <v>0</v>
          </cell>
        </row>
        <row r="251">
          <cell r="E251" t="str">
            <v>Variance</v>
          </cell>
          <cell r="Z251">
            <v>0</v>
          </cell>
        </row>
        <row r="254">
          <cell r="A254">
            <v>23114</v>
          </cell>
          <cell r="C254">
            <v>23114</v>
          </cell>
          <cell r="D254" t="str">
            <v>C</v>
          </cell>
          <cell r="E254" t="str">
            <v>COMMUNITY FAMILY GUIDANCE</v>
          </cell>
          <cell r="Z254">
            <v>0</v>
          </cell>
        </row>
        <row r="255">
          <cell r="A255">
            <v>23114</v>
          </cell>
          <cell r="C255">
            <v>23114</v>
          </cell>
          <cell r="D255" t="str">
            <v>C</v>
          </cell>
          <cell r="E255" t="str">
            <v>COMMUNITY FAMILY GUIDANCE</v>
          </cell>
          <cell r="Z255">
            <v>0</v>
          </cell>
        </row>
        <row r="256">
          <cell r="A256">
            <v>23114</v>
          </cell>
          <cell r="C256">
            <v>23114</v>
          </cell>
          <cell r="D256" t="str">
            <v>C</v>
          </cell>
          <cell r="E256" t="str">
            <v>COMMUNITY FAMILY GUIDANCE</v>
          </cell>
          <cell r="Z256">
            <v>0</v>
          </cell>
        </row>
        <row r="257">
          <cell r="A257">
            <v>23114</v>
          </cell>
          <cell r="C257">
            <v>23114</v>
          </cell>
          <cell r="D257" t="str">
            <v>C</v>
          </cell>
          <cell r="E257" t="str">
            <v>COMMUNITY FAMILY GUIDANCE</v>
          </cell>
          <cell r="Z257">
            <v>0</v>
          </cell>
        </row>
        <row r="258">
          <cell r="A258">
            <v>23114</v>
          </cell>
          <cell r="C258">
            <v>23114</v>
          </cell>
          <cell r="D258" t="str">
            <v>C</v>
          </cell>
          <cell r="E258" t="str">
            <v>COMMUNITY FAMILY GUIDANCE</v>
          </cell>
          <cell r="Z258">
            <v>0</v>
          </cell>
        </row>
        <row r="259">
          <cell r="A259">
            <v>23114</v>
          </cell>
          <cell r="C259">
            <v>23114</v>
          </cell>
          <cell r="D259" t="str">
            <v>C</v>
          </cell>
          <cell r="E259" t="str">
            <v>COMMUNITY FAMILY GUIDANCE</v>
          </cell>
          <cell r="Z259">
            <v>0</v>
          </cell>
        </row>
        <row r="260">
          <cell r="A260">
            <v>23114</v>
          </cell>
          <cell r="C260">
            <v>23114</v>
          </cell>
          <cell r="D260" t="str">
            <v>C</v>
          </cell>
          <cell r="E260" t="str">
            <v>COMMUNITY FAMILY GUIDANCE</v>
          </cell>
          <cell r="Z260">
            <v>0</v>
          </cell>
        </row>
        <row r="261">
          <cell r="Z261">
            <v>0</v>
          </cell>
        </row>
        <row r="262">
          <cell r="A262" t="str">
            <v>02-26-01</v>
          </cell>
          <cell r="C262" t="str">
            <v>02-26-01</v>
          </cell>
          <cell r="E262" t="str">
            <v>CONTRACT - CFLF REQUEST</v>
          </cell>
        </row>
        <row r="263">
          <cell r="E263" t="str">
            <v>Variance</v>
          </cell>
        </row>
      </sheetData>
      <sheetData sheetId="18">
        <row r="1">
          <cell r="B1" t="str">
            <v>COUNTY OF LOS ANGELES - DEPARTMENT OF MENTAL HEALTH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</row>
        <row r="3">
          <cell r="B3" t="str">
            <v>BUDGET &amp; FINANCIAL REPORTING DIVISION</v>
          </cell>
        </row>
        <row r="4">
          <cell r="B4" t="str">
            <v>MHSA - OLDER ADULT ALLOCATION</v>
          </cell>
          <cell r="G4" t="str">
            <v>PLAN I</v>
          </cell>
          <cell r="Q4" t="str">
            <v>TBA</v>
          </cell>
          <cell r="AA4" t="str">
            <v>PLAN II</v>
          </cell>
          <cell r="AK4" t="str">
            <v>PLAN II</v>
          </cell>
          <cell r="AU4" t="str">
            <v>PLAN II</v>
          </cell>
        </row>
        <row r="5">
          <cell r="B5" t="str">
            <v>FISCAL YEAR 2009/2010 BUDGET REQUEST - SUPERCESSION &amp; RENEWAL</v>
          </cell>
          <cell r="G5" t="str">
            <v>OLDER ADULT FSP</v>
          </cell>
          <cell r="Q5" t="str">
            <v>TRANSFORMATION DESIGN TEAM</v>
          </cell>
          <cell r="AA5" t="str">
            <v>FIELD-CAPABLE CLINICAL SERVICES</v>
          </cell>
          <cell r="AK5" t="str">
            <v>SERVICE EXTENDERS</v>
          </cell>
          <cell r="AU5" t="str">
            <v>TRAINING</v>
          </cell>
          <cell r="BD5" t="str">
            <v>TOTAL BUDGET</v>
          </cell>
        </row>
        <row r="6">
          <cell r="G6" t="str">
            <v>32041</v>
          </cell>
          <cell r="Q6" t="str">
            <v>32042</v>
          </cell>
          <cell r="AA6" t="str">
            <v>32043</v>
          </cell>
          <cell r="AK6" t="str">
            <v>32045</v>
          </cell>
          <cell r="AU6" t="str">
            <v>32047</v>
          </cell>
        </row>
        <row r="7">
          <cell r="D7" t="str">
            <v>UNIT</v>
          </cell>
        </row>
        <row r="8">
          <cell r="B8" t="str">
            <v>SERVICE</v>
          </cell>
          <cell r="F8" t="str">
            <v>GROSS</v>
          </cell>
          <cell r="G8" t="str">
            <v>GROSS</v>
          </cell>
          <cell r="H8" t="str">
            <v>GROSS</v>
          </cell>
          <cell r="I8" t="str">
            <v>GROSS</v>
          </cell>
          <cell r="J8" t="str">
            <v>FLEX</v>
          </cell>
          <cell r="K8" t="str">
            <v>FLEX</v>
          </cell>
          <cell r="P8" t="str">
            <v>GROSS</v>
          </cell>
          <cell r="Q8" t="str">
            <v>GROSS</v>
          </cell>
          <cell r="R8" t="str">
            <v>GROSS</v>
          </cell>
          <cell r="S8" t="str">
            <v>GROSS</v>
          </cell>
          <cell r="T8" t="str">
            <v>FLEX</v>
          </cell>
          <cell r="U8" t="str">
            <v>FLEX</v>
          </cell>
          <cell r="Z8" t="str">
            <v>GROSS</v>
          </cell>
          <cell r="AA8" t="str">
            <v>GROSS</v>
          </cell>
          <cell r="AB8" t="str">
            <v>GROSS</v>
          </cell>
          <cell r="AC8" t="str">
            <v>GROSS</v>
          </cell>
          <cell r="AD8" t="str">
            <v>FLEX</v>
          </cell>
          <cell r="AE8" t="str">
            <v>FLEX</v>
          </cell>
          <cell r="AJ8" t="str">
            <v>GROSS</v>
          </cell>
          <cell r="AK8" t="str">
            <v>GROSS</v>
          </cell>
          <cell r="AL8" t="str">
            <v>GROSS</v>
          </cell>
          <cell r="AM8" t="str">
            <v>GROSS</v>
          </cell>
          <cell r="AN8" t="str">
            <v>FLEX</v>
          </cell>
          <cell r="AO8" t="str">
            <v>FLEX</v>
          </cell>
          <cell r="AT8" t="str">
            <v>GROSS</v>
          </cell>
          <cell r="AU8" t="str">
            <v>GROSS</v>
          </cell>
          <cell r="AV8" t="str">
            <v>GROSS</v>
          </cell>
          <cell r="AW8" t="str">
            <v>GROSS</v>
          </cell>
          <cell r="AX8" t="str">
            <v>FLEX</v>
          </cell>
          <cell r="AY8" t="str">
            <v>FLEX</v>
          </cell>
          <cell r="BD8" t="str">
            <v>GROSS</v>
          </cell>
          <cell r="BE8" t="str">
            <v>GROSS</v>
          </cell>
          <cell r="BF8" t="str">
            <v>FLEX</v>
          </cell>
        </row>
        <row r="9">
          <cell r="A9" t="str">
            <v>CODE</v>
          </cell>
          <cell r="B9" t="str">
            <v>AREA</v>
          </cell>
          <cell r="C9" t="str">
            <v>CODE</v>
          </cell>
          <cell r="D9" t="str">
            <v>UNIT</v>
          </cell>
          <cell r="E9" t="str">
            <v>ORGANIZATION NAME</v>
          </cell>
          <cell r="F9" t="str">
            <v>EPSDT</v>
          </cell>
          <cell r="G9" t="str">
            <v>EPSDT</v>
          </cell>
          <cell r="H9" t="str">
            <v>NON-EPSDT</v>
          </cell>
          <cell r="I9" t="str">
            <v>NON-EPSDT</v>
          </cell>
          <cell r="J9" t="str">
            <v>FUNDS</v>
          </cell>
          <cell r="K9" t="str">
            <v>FUNDS</v>
          </cell>
          <cell r="L9" t="str">
            <v>MHSA</v>
          </cell>
          <cell r="M9" t="str">
            <v>MHSA</v>
          </cell>
          <cell r="N9" t="str">
            <v>TOTAL</v>
          </cell>
          <cell r="P9" t="str">
            <v>EPSDT</v>
          </cell>
          <cell r="Q9" t="str">
            <v>EPSDT</v>
          </cell>
          <cell r="R9" t="str">
            <v>NON-EPSDT</v>
          </cell>
          <cell r="S9" t="str">
            <v>NON-EPSDT</v>
          </cell>
          <cell r="T9" t="str">
            <v>FUNDS</v>
          </cell>
          <cell r="U9" t="str">
            <v>FUNDS</v>
          </cell>
          <cell r="V9" t="str">
            <v>MHSA</v>
          </cell>
          <cell r="W9" t="str">
            <v>MHSA</v>
          </cell>
          <cell r="X9" t="str">
            <v>TOTAL</v>
          </cell>
          <cell r="Z9" t="str">
            <v>EPSDT</v>
          </cell>
          <cell r="AA9" t="str">
            <v>EPSDT</v>
          </cell>
          <cell r="AB9" t="str">
            <v>NON-EPSDT</v>
          </cell>
          <cell r="AC9" t="str">
            <v>NON-EPSDT</v>
          </cell>
          <cell r="AD9" t="str">
            <v>FUNDS</v>
          </cell>
          <cell r="AE9" t="str">
            <v>FUNDS</v>
          </cell>
          <cell r="AF9" t="str">
            <v>MHSA</v>
          </cell>
          <cell r="AG9" t="str">
            <v>MHSA</v>
          </cell>
          <cell r="AH9" t="str">
            <v>TOTAL</v>
          </cell>
          <cell r="AJ9" t="str">
            <v>EPSDT</v>
          </cell>
          <cell r="AK9" t="str">
            <v>EPSDT</v>
          </cell>
          <cell r="AL9" t="str">
            <v>NON-EPSDT</v>
          </cell>
          <cell r="AM9" t="str">
            <v>NON-EPSDT</v>
          </cell>
          <cell r="AN9" t="str">
            <v>FUNDS</v>
          </cell>
          <cell r="AO9" t="str">
            <v>FUNDS</v>
          </cell>
          <cell r="AP9" t="str">
            <v>MHSA</v>
          </cell>
          <cell r="AQ9" t="str">
            <v>MHSA</v>
          </cell>
          <cell r="AR9" t="str">
            <v>TOTAL</v>
          </cell>
          <cell r="AT9" t="str">
            <v>EPSDT</v>
          </cell>
          <cell r="AU9" t="str">
            <v>EPSDT</v>
          </cell>
          <cell r="AV9" t="str">
            <v>NON-EPSDT</v>
          </cell>
          <cell r="AW9" t="str">
            <v>NON-EPSDT</v>
          </cell>
          <cell r="AX9" t="str">
            <v>FUNDS</v>
          </cell>
          <cell r="AY9" t="str">
            <v>FUNDS</v>
          </cell>
          <cell r="AZ9" t="str">
            <v>MHSA</v>
          </cell>
          <cell r="BA9" t="str">
            <v>MHSA</v>
          </cell>
          <cell r="BB9" t="str">
            <v>TOTAL</v>
          </cell>
          <cell r="BD9" t="str">
            <v>EPSDT</v>
          </cell>
          <cell r="BE9" t="str">
            <v>NON-EPSDT</v>
          </cell>
          <cell r="BF9" t="str">
            <v>FUNDS</v>
          </cell>
          <cell r="BG9" t="str">
            <v>MHSA</v>
          </cell>
          <cell r="BH9" t="str">
            <v>TOTAL</v>
          </cell>
        </row>
        <row r="10">
          <cell r="A10">
            <v>18616</v>
          </cell>
          <cell r="B10" t="str">
            <v>7 &amp; 8</v>
          </cell>
          <cell r="C10">
            <v>18616</v>
          </cell>
          <cell r="E10" t="str">
            <v>AURORA CHARTER OAK, LLC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1">
          <cell r="A11">
            <v>18617</v>
          </cell>
          <cell r="B11">
            <v>3</v>
          </cell>
          <cell r="C11">
            <v>18617</v>
          </cell>
          <cell r="E11" t="str">
            <v>TRI-CITY MENTAL HEALTH CENTER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</row>
        <row r="12">
          <cell r="A12">
            <v>18618</v>
          </cell>
          <cell r="B12" t="str">
            <v>1, 2 &amp; 5</v>
          </cell>
          <cell r="C12">
            <v>18618</v>
          </cell>
          <cell r="E12" t="str">
            <v>PACIFIC ASIAN COUNSELING SERVICES (FORMELY WRAP)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</row>
        <row r="13">
          <cell r="A13">
            <v>18626</v>
          </cell>
          <cell r="B13">
            <v>6</v>
          </cell>
          <cell r="C13">
            <v>18626</v>
          </cell>
          <cell r="E13" t="str">
            <v>SOUTH CENTRAL HEALTH &amp; REHAB PROGRAM (SCHARP)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A14">
            <v>18629</v>
          </cell>
          <cell r="B14" t="str">
            <v>1, 2 &amp; 5</v>
          </cell>
          <cell r="C14">
            <v>18629</v>
          </cell>
          <cell r="E14" t="str">
            <v xml:space="preserve">EXODUS RECOVERY, INC.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A15">
            <v>18631</v>
          </cell>
          <cell r="B15">
            <v>3</v>
          </cell>
          <cell r="C15">
            <v>18631</v>
          </cell>
          <cell r="E15" t="str">
            <v>STAR VIEW ADOLESCENT CENTER, INC. (PHF)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A16">
            <v>18637</v>
          </cell>
          <cell r="B16" t="str">
            <v xml:space="preserve">7 &amp; 8 </v>
          </cell>
          <cell r="C16">
            <v>18637</v>
          </cell>
          <cell r="E16" t="str">
            <v>PROVIDENCE COMMUNITY SERVICES, LLC. (FORMELY ASPEN)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7">
          <cell r="A17">
            <v>18638</v>
          </cell>
          <cell r="B17" t="str">
            <v xml:space="preserve">7 &amp; 8 </v>
          </cell>
          <cell r="C17">
            <v>18638</v>
          </cell>
          <cell r="E17" t="str">
            <v>SHIELDS FOR FAMILY PROJECT, INC.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</row>
        <row r="18">
          <cell r="A18">
            <v>18663</v>
          </cell>
          <cell r="B18">
            <v>4</v>
          </cell>
          <cell r="C18">
            <v>18663</v>
          </cell>
          <cell r="E18" t="str">
            <v>CHILDREN'S INSTITUTE INC.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</row>
        <row r="19">
          <cell r="A19">
            <v>18664</v>
          </cell>
          <cell r="B19">
            <v>3</v>
          </cell>
          <cell r="C19">
            <v>18664</v>
          </cell>
          <cell r="E19" t="str">
            <v>OLIVE CREST TREATMENT CENTERS, INC.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</row>
        <row r="20">
          <cell r="A20">
            <v>18665</v>
          </cell>
          <cell r="B20">
            <v>3</v>
          </cell>
          <cell r="C20">
            <v>18665</v>
          </cell>
          <cell r="E20" t="str">
            <v xml:space="preserve">SAN GABRIEL CHILDREN'S CTR, INC. (RESEARCH &amp; TREATMENT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1">
          <cell r="A21">
            <v>18675</v>
          </cell>
          <cell r="B21">
            <v>3</v>
          </cell>
          <cell r="C21">
            <v>18675</v>
          </cell>
          <cell r="E21" t="str">
            <v>FIVE ACRES - THE BOYS &amp; GIRLS AID SOCIETY OF LA COUNTY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</row>
        <row r="22">
          <cell r="A22">
            <v>18681</v>
          </cell>
          <cell r="B22">
            <v>4</v>
          </cell>
          <cell r="C22">
            <v>18681</v>
          </cell>
          <cell r="E22" t="str">
            <v>CHILDREN'S BUREAU OF SOUTHERN CALIFORNIA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</row>
        <row r="23">
          <cell r="A23">
            <v>18701</v>
          </cell>
          <cell r="B23">
            <v>3</v>
          </cell>
          <cell r="C23">
            <v>18701</v>
          </cell>
          <cell r="E23" t="str">
            <v>FOOTHILL FAMILY SERVICE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4">
          <cell r="A24">
            <v>20466</v>
          </cell>
          <cell r="B24" t="str">
            <v>7 &amp; 8</v>
          </cell>
          <cell r="C24">
            <v>20466</v>
          </cell>
          <cell r="E24" t="str">
            <v xml:space="preserve">BARBOUR AND FLOYD MEDICAL ASSOCIATES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B24">
            <v>200024</v>
          </cell>
          <cell r="AC24">
            <v>200000</v>
          </cell>
          <cell r="AD24">
            <v>0</v>
          </cell>
          <cell r="AE24">
            <v>0</v>
          </cell>
          <cell r="AF24">
            <v>25122</v>
          </cell>
          <cell r="AG24">
            <v>25100</v>
          </cell>
          <cell r="AH24">
            <v>225100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200000</v>
          </cell>
          <cell r="BF24">
            <v>0</v>
          </cell>
          <cell r="BG24">
            <v>25100</v>
          </cell>
          <cell r="BH24">
            <v>225100</v>
          </cell>
        </row>
        <row r="25">
          <cell r="A25">
            <v>20470</v>
          </cell>
          <cell r="B25">
            <v>3</v>
          </cell>
          <cell r="C25">
            <v>20470</v>
          </cell>
          <cell r="E25" t="str">
            <v>LOS ANGELES UNIFIED SCHOOL DISTRICT (97TH SCHOOL)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</row>
        <row r="26">
          <cell r="A26">
            <v>20486</v>
          </cell>
          <cell r="B26">
            <v>4</v>
          </cell>
          <cell r="C26">
            <v>20486</v>
          </cell>
          <cell r="E26" t="str">
            <v>HAMBURGER HOME (dba AVIVA CENTER)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</row>
        <row r="27">
          <cell r="A27">
            <v>20906</v>
          </cell>
          <cell r="B27">
            <v>4</v>
          </cell>
          <cell r="C27">
            <v>20906</v>
          </cell>
          <cell r="E27" t="str">
            <v>INTERCOMMUNITY CHILD GUIDANCE CTR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</row>
        <row r="28">
          <cell r="A28">
            <v>20961</v>
          </cell>
          <cell r="B28">
            <v>3</v>
          </cell>
          <cell r="C28">
            <v>20961</v>
          </cell>
          <cell r="E28" t="str">
            <v>SUNBRIDGE HARBOR VIEW REHAB CTR, INC. (FORMELY HARBOR VIEW)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</row>
        <row r="29">
          <cell r="A29">
            <v>20966</v>
          </cell>
          <cell r="B29" t="str">
            <v>ADJH</v>
          </cell>
          <cell r="C29">
            <v>20966</v>
          </cell>
          <cell r="E29" t="str">
            <v>HOMES FOR LIFE FOUNDATION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0">
          <cell r="A30">
            <v>21526</v>
          </cell>
          <cell r="B30">
            <v>4</v>
          </cell>
          <cell r="C30">
            <v>21526</v>
          </cell>
          <cell r="E30" t="str">
            <v>ASC TREATMENT GROUP DBA THE ANNE SIPPI CLINIC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</row>
        <row r="31">
          <cell r="A31">
            <v>21527</v>
          </cell>
          <cell r="B31" t="str">
            <v>7 &amp; 8</v>
          </cell>
          <cell r="C31">
            <v>21527</v>
          </cell>
          <cell r="E31" t="str">
            <v>COLLEGE HOSPITAL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</row>
        <row r="32">
          <cell r="A32">
            <v>21528</v>
          </cell>
          <cell r="B32" t="str">
            <v>1, 2 &amp; 5</v>
          </cell>
          <cell r="C32">
            <v>21528</v>
          </cell>
          <cell r="E32" t="str">
            <v>TOPANGA-ROSCOE CORP (TOPANGA WEST GUEST HOME)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</row>
        <row r="33">
          <cell r="A33">
            <v>21568</v>
          </cell>
          <cell r="B33">
            <v>6</v>
          </cell>
          <cell r="C33">
            <v>21568</v>
          </cell>
          <cell r="E33" t="str">
            <v>ST. FRANCIS MEDICAL CENTER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</row>
        <row r="34">
          <cell r="A34">
            <v>21569</v>
          </cell>
          <cell r="B34">
            <v>4</v>
          </cell>
          <cell r="C34">
            <v>21569</v>
          </cell>
          <cell r="E34" t="str">
            <v>OPTIMIST BOYS' HOME &amp; RANCH INC.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A35">
            <v>21570</v>
          </cell>
          <cell r="B35" t="str">
            <v>7 &amp; 8</v>
          </cell>
          <cell r="C35">
            <v>21570</v>
          </cell>
          <cell r="E35" t="str">
            <v>COUNSELING &amp; RESEARCH ASSO. INC., (dba MASADA HOMES)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A36">
            <v>21571</v>
          </cell>
          <cell r="B36">
            <v>3</v>
          </cell>
          <cell r="C36">
            <v>21571</v>
          </cell>
          <cell r="E36" t="str">
            <v>EASTFIELD MING QUONG, INC. (FORMELY LA ORPHANS)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A37">
            <v>21573</v>
          </cell>
          <cell r="B37">
            <v>3</v>
          </cell>
          <cell r="C37">
            <v>21573</v>
          </cell>
          <cell r="E37" t="str">
            <v>PHOENIX HOUSES OF LOS ANGELES, INC.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A38">
            <v>21574</v>
          </cell>
          <cell r="B38">
            <v>3</v>
          </cell>
          <cell r="C38">
            <v>21574</v>
          </cell>
          <cell r="E38" t="str">
            <v>D' VEAL CORP. (dva D'VEAL FAMILY AND YOUTH SVCS)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A39">
            <v>21575</v>
          </cell>
          <cell r="B39" t="str">
            <v>7 &amp; 8</v>
          </cell>
          <cell r="C39">
            <v>21575</v>
          </cell>
          <cell r="E39" t="str">
            <v>CHILDNET YOUTH &amp; FAMILY SERVICES, INC.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A40">
            <v>23100</v>
          </cell>
          <cell r="B40">
            <v>4</v>
          </cell>
          <cell r="C40">
            <v>23100</v>
          </cell>
          <cell r="E40" t="str">
            <v>AIDS PROJECT LOS ANGELES, INC.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A41">
            <v>23101</v>
          </cell>
          <cell r="B41" t="str">
            <v>1, 2 &amp; 5</v>
          </cell>
          <cell r="C41">
            <v>23101</v>
          </cell>
          <cell r="E41" t="str">
            <v>EXCEPTIONAL CHILDREN'S FOUNDATION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A42">
            <v>23103</v>
          </cell>
          <cell r="B42" t="str">
            <v>7 &amp; 8</v>
          </cell>
          <cell r="C42">
            <v>23103</v>
          </cell>
          <cell r="E42" t="str">
            <v>ASSOC. LEAGUE OF MEXICAN AMERICAN DBA ALMA FAMILY SVCS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1600</v>
          </cell>
          <cell r="AE42">
            <v>1600</v>
          </cell>
          <cell r="AF42">
            <v>30400</v>
          </cell>
          <cell r="AG42">
            <v>30400</v>
          </cell>
          <cell r="AH42">
            <v>32000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1600</v>
          </cell>
          <cell r="BG42">
            <v>30400</v>
          </cell>
          <cell r="BH42">
            <v>32000</v>
          </cell>
        </row>
        <row r="43">
          <cell r="A43">
            <v>23105</v>
          </cell>
          <cell r="B43">
            <v>3</v>
          </cell>
          <cell r="C43">
            <v>23105</v>
          </cell>
          <cell r="E43" t="str">
            <v xml:space="preserve">BRASWELL REHAB INST FOR DEV. OF GROWTH (dba BRIDGES)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</row>
        <row r="44">
          <cell r="A44">
            <v>23106</v>
          </cell>
          <cell r="B44" t="str">
            <v>1,2 &amp; 5</v>
          </cell>
          <cell r="C44">
            <v>23106</v>
          </cell>
          <cell r="E44" t="str">
            <v>ALCOTT CENTER FOR MH  SERVICES(Beverlywood)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Z44">
            <v>0</v>
          </cell>
          <cell r="AA44">
            <v>0</v>
          </cell>
          <cell r="AB44">
            <v>58500</v>
          </cell>
          <cell r="AC44">
            <v>58500</v>
          </cell>
          <cell r="AD44">
            <v>1000</v>
          </cell>
          <cell r="AE44">
            <v>1000</v>
          </cell>
          <cell r="AF44">
            <v>0</v>
          </cell>
          <cell r="AG44">
            <v>0</v>
          </cell>
          <cell r="AH44">
            <v>59500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58500</v>
          </cell>
          <cell r="BF44">
            <v>1000</v>
          </cell>
          <cell r="BG44">
            <v>0</v>
          </cell>
          <cell r="BH44">
            <v>59500</v>
          </cell>
        </row>
        <row r="45">
          <cell r="A45">
            <v>27638</v>
          </cell>
          <cell r="B45" t="str">
            <v>2 &amp; 5</v>
          </cell>
          <cell r="C45">
            <v>27638</v>
          </cell>
          <cell r="E45" t="str">
            <v>EDUCATIONAL RESOURCE &amp; SERVICES CTR. (dba KAYNE-ERAS)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A46">
            <v>23108</v>
          </cell>
          <cell r="B46" t="str">
            <v>7 &amp; 8</v>
          </cell>
          <cell r="C46">
            <v>23108</v>
          </cell>
          <cell r="E46" t="str">
            <v xml:space="preserve">FOR THE CHILD, INC. 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7">
          <cell r="A47">
            <v>23109</v>
          </cell>
          <cell r="B47">
            <v>4</v>
          </cell>
          <cell r="C47">
            <v>23109</v>
          </cell>
          <cell r="E47" t="str">
            <v>CEDARS-SINAI MEDICAL CENTER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</row>
        <row r="48">
          <cell r="A48">
            <v>23112</v>
          </cell>
          <cell r="B48">
            <v>4</v>
          </cell>
          <cell r="C48">
            <v>23112</v>
          </cell>
          <cell r="E48" t="str">
            <v>CHILDREN'S HOSPITAL OF LOS ANGELES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A49">
            <v>23113</v>
          </cell>
          <cell r="B49" t="str">
            <v>7 &amp; 8</v>
          </cell>
          <cell r="C49">
            <v>23113</v>
          </cell>
          <cell r="E49" t="str">
            <v>CITY OF GARDENA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0">
          <cell r="A50">
            <v>23114</v>
          </cell>
          <cell r="B50">
            <v>4</v>
          </cell>
          <cell r="C50">
            <v>23114</v>
          </cell>
          <cell r="E50" t="str">
            <v>COMMUNITY FAMILY GUIDANCE CENTER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</row>
        <row r="51">
          <cell r="A51">
            <v>23116</v>
          </cell>
          <cell r="B51" t="str">
            <v>1, 2 &amp; 5</v>
          </cell>
          <cell r="C51">
            <v>23116</v>
          </cell>
          <cell r="E51" t="str">
            <v xml:space="preserve">DIDI HIRSCH PSYCHIATRIC SERVICE </v>
          </cell>
          <cell r="F51">
            <v>0</v>
          </cell>
          <cell r="G51">
            <v>0</v>
          </cell>
          <cell r="H51">
            <v>216000</v>
          </cell>
          <cell r="I51">
            <v>216000</v>
          </cell>
          <cell r="J51">
            <v>65500</v>
          </cell>
          <cell r="K51">
            <v>65500</v>
          </cell>
          <cell r="L51">
            <v>48000</v>
          </cell>
          <cell r="M51">
            <v>48000</v>
          </cell>
          <cell r="N51">
            <v>329500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>
            <v>0</v>
          </cell>
          <cell r="AA51">
            <v>0</v>
          </cell>
          <cell r="AB51">
            <v>164170</v>
          </cell>
          <cell r="AC51">
            <v>164200</v>
          </cell>
          <cell r="AD51">
            <v>0</v>
          </cell>
          <cell r="AE51">
            <v>0</v>
          </cell>
          <cell r="AF51">
            <v>18242</v>
          </cell>
          <cell r="AG51">
            <v>18200</v>
          </cell>
          <cell r="AH51">
            <v>182400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380200</v>
          </cell>
          <cell r="BF51">
            <v>65500</v>
          </cell>
          <cell r="BG51">
            <v>66200</v>
          </cell>
          <cell r="BH51">
            <v>511900</v>
          </cell>
        </row>
        <row r="52">
          <cell r="A52">
            <v>23118</v>
          </cell>
          <cell r="B52">
            <v>3</v>
          </cell>
          <cell r="C52">
            <v>23118</v>
          </cell>
          <cell r="E52" t="str">
            <v>DUBNOFF CENTER FOR CHILD DEV &amp; EDU THERAPY, INC.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A53">
            <v>27492</v>
          </cell>
          <cell r="B53" t="str">
            <v>6 &amp; 8</v>
          </cell>
          <cell r="C53">
            <v>27492</v>
          </cell>
          <cell r="E53" t="str">
            <v xml:space="preserve">FH &amp; HF TORRANCE I, LLC C/O HEALTH QUALITY MANAGEMENT 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A54">
            <v>23119</v>
          </cell>
          <cell r="B54">
            <v>3</v>
          </cell>
          <cell r="C54">
            <v>23119</v>
          </cell>
          <cell r="E54" t="str">
            <v>EL CENTRO DE AMISTAD, INC.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A55">
            <v>23122</v>
          </cell>
          <cell r="B55">
            <v>4</v>
          </cell>
          <cell r="C55">
            <v>23122</v>
          </cell>
          <cell r="E55" t="str">
            <v xml:space="preserve">ENKI HEALTH AND RESEARCH SYSTEMS, INC. 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2400</v>
          </cell>
          <cell r="AE55">
            <v>2400</v>
          </cell>
          <cell r="AF55">
            <v>45600</v>
          </cell>
          <cell r="AG55">
            <v>45600</v>
          </cell>
          <cell r="AH55">
            <v>48000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2400</v>
          </cell>
          <cell r="BG55">
            <v>45600</v>
          </cell>
          <cell r="BH55">
            <v>48000</v>
          </cell>
        </row>
        <row r="56">
          <cell r="A56">
            <v>23123</v>
          </cell>
          <cell r="B56">
            <v>4</v>
          </cell>
          <cell r="C56">
            <v>23123</v>
          </cell>
          <cell r="E56" t="str">
            <v>FILIPINO-AMERICAN SERVICE GROUP, INC.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7">
          <cell r="A57">
            <v>23125</v>
          </cell>
          <cell r="B57">
            <v>6</v>
          </cell>
          <cell r="C57">
            <v>23125</v>
          </cell>
          <cell r="E57" t="str">
            <v>1736 FAMILY CRISIS CENTER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</row>
        <row r="58">
          <cell r="A58">
            <v>23128</v>
          </cell>
          <cell r="B58">
            <v>4</v>
          </cell>
          <cell r="C58">
            <v>23128</v>
          </cell>
          <cell r="E58" t="str">
            <v xml:space="preserve">GATEWAYS HOSPITAL &amp; MHC 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</row>
        <row r="59">
          <cell r="A59">
            <v>23132</v>
          </cell>
          <cell r="B59">
            <v>3</v>
          </cell>
          <cell r="C59">
            <v>23132</v>
          </cell>
          <cell r="E59" t="str">
            <v>HATHAWAY SYCAMORES CHILD &amp; FAMILY SERVICES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A60">
            <v>23133</v>
          </cell>
          <cell r="B60" t="str">
            <v>1, 2 &amp; 5</v>
          </cell>
          <cell r="C60">
            <v>23133</v>
          </cell>
          <cell r="E60" t="str">
            <v>HILLVIEW MENTAL HEALTH CENTER,  INC.</v>
          </cell>
          <cell r="F60">
            <v>0</v>
          </cell>
          <cell r="G60">
            <v>0</v>
          </cell>
          <cell r="H60">
            <v>120700</v>
          </cell>
          <cell r="I60">
            <v>120700</v>
          </cell>
          <cell r="J60">
            <v>48350</v>
          </cell>
          <cell r="K60">
            <v>48400</v>
          </cell>
          <cell r="L60">
            <v>75124</v>
          </cell>
          <cell r="M60">
            <v>75100</v>
          </cell>
          <cell r="N60">
            <v>244200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186222</v>
          </cell>
          <cell r="AC60">
            <v>186200</v>
          </cell>
          <cell r="AD60">
            <v>0</v>
          </cell>
          <cell r="AE60">
            <v>0</v>
          </cell>
          <cell r="AF60">
            <v>31889</v>
          </cell>
          <cell r="AG60">
            <v>31900</v>
          </cell>
          <cell r="AH60">
            <v>218100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7780</v>
          </cell>
          <cell r="AQ60">
            <v>7800</v>
          </cell>
          <cell r="AR60">
            <v>7800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306900</v>
          </cell>
          <cell r="BF60">
            <v>48400</v>
          </cell>
          <cell r="BG60">
            <v>114800</v>
          </cell>
          <cell r="BH60">
            <v>470100</v>
          </cell>
        </row>
        <row r="61">
          <cell r="A61">
            <v>23134</v>
          </cell>
          <cell r="B61">
            <v>4</v>
          </cell>
          <cell r="C61">
            <v>23134</v>
          </cell>
          <cell r="E61" t="str">
            <v>CLONTARF MANOR INC.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A62">
            <v>23135</v>
          </cell>
          <cell r="B62">
            <v>3</v>
          </cell>
          <cell r="C62">
            <v>23135</v>
          </cell>
          <cell r="E62" t="str">
            <v xml:space="preserve">HILLSIDES (FORMERLY CHURCH HOME FOR CHILDREN) 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3">
          <cell r="A63">
            <v>23136</v>
          </cell>
          <cell r="B63">
            <v>6</v>
          </cell>
          <cell r="C63">
            <v>23136</v>
          </cell>
          <cell r="E63" t="str">
            <v xml:space="preserve">KEDREN COMMUNITY HEALTH CENTER, INC. DBA KEDREN 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</row>
        <row r="64">
          <cell r="A64">
            <v>23137</v>
          </cell>
          <cell r="B64">
            <v>4</v>
          </cell>
          <cell r="C64">
            <v>23137</v>
          </cell>
          <cell r="E64" t="str">
            <v>KOREATOWN YOUTH &amp; COMMUNITY CENTER, INC.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</row>
        <row r="65">
          <cell r="A65">
            <v>23138</v>
          </cell>
          <cell r="B65" t="str">
            <v>1,2 &amp; 5</v>
          </cell>
          <cell r="C65">
            <v>23138</v>
          </cell>
          <cell r="E65" t="str">
            <v xml:space="preserve">THE HELP GROUP C&amp;F CTR (FORMELY LA CTR FOR THERAPY &amp; ED) 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</row>
        <row r="66">
          <cell r="A66">
            <v>23141</v>
          </cell>
          <cell r="B66" t="str">
            <v>7 &amp; 8</v>
          </cell>
          <cell r="C66">
            <v>23141</v>
          </cell>
          <cell r="E66" t="str">
            <v>LOS ANGELES CHILD GUIDANCE CLINIC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</row>
        <row r="67">
          <cell r="A67">
            <v>23142</v>
          </cell>
          <cell r="B67">
            <v>4</v>
          </cell>
          <cell r="C67">
            <v>23142</v>
          </cell>
          <cell r="E67" t="str">
            <v>LOS ANGELES GAY &amp; LESBIAN COMMUNITY SVCS CTR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  <row r="68">
          <cell r="A68">
            <v>23143</v>
          </cell>
          <cell r="B68">
            <v>4</v>
          </cell>
          <cell r="C68">
            <v>23143</v>
          </cell>
          <cell r="E68" t="str">
            <v xml:space="preserve">LAMP INC. 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</row>
        <row r="69">
          <cell r="A69">
            <v>23146</v>
          </cell>
          <cell r="B69" t="str">
            <v>7 &amp; 8</v>
          </cell>
          <cell r="C69">
            <v>23146</v>
          </cell>
          <cell r="E69" t="str">
            <v>MENTAL HEALTH AMERICA OF LOS ANGELES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</row>
        <row r="70">
          <cell r="A70">
            <v>23149</v>
          </cell>
          <cell r="B70">
            <v>3</v>
          </cell>
          <cell r="C70">
            <v>23149</v>
          </cell>
          <cell r="E70" t="str">
            <v xml:space="preserve">PENNY LANE CENTERS (NATIONAL FOUNDATION TREATMENT) 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</row>
        <row r="71">
          <cell r="A71">
            <v>23151</v>
          </cell>
          <cell r="B71" t="str">
            <v>1, 2 &amp; 5</v>
          </cell>
          <cell r="C71">
            <v>23151</v>
          </cell>
          <cell r="E71" t="str">
            <v>OCEAN PARK COMMUNITY CENTER (McKinney)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</row>
        <row r="72">
          <cell r="A72">
            <v>23153</v>
          </cell>
          <cell r="B72">
            <v>3</v>
          </cell>
          <cell r="C72">
            <v>23153</v>
          </cell>
          <cell r="E72" t="str">
            <v xml:space="preserve">PACIFIC CLINICS </v>
          </cell>
          <cell r="F72">
            <v>0</v>
          </cell>
          <cell r="G72">
            <v>0</v>
          </cell>
          <cell r="H72">
            <v>960000</v>
          </cell>
          <cell r="I72">
            <v>960000</v>
          </cell>
          <cell r="J72">
            <v>300000</v>
          </cell>
          <cell r="K72">
            <v>300000</v>
          </cell>
          <cell r="L72">
            <v>240000</v>
          </cell>
          <cell r="M72">
            <v>240000</v>
          </cell>
          <cell r="N72">
            <v>1500000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636666</v>
          </cell>
          <cell r="AC72">
            <v>636700</v>
          </cell>
          <cell r="AD72">
            <v>20000</v>
          </cell>
          <cell r="AE72">
            <v>20000</v>
          </cell>
          <cell r="AF72">
            <v>261667</v>
          </cell>
          <cell r="AG72">
            <v>261700</v>
          </cell>
          <cell r="AH72">
            <v>918400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37342</v>
          </cell>
          <cell r="AQ72">
            <v>37300</v>
          </cell>
          <cell r="AR72">
            <v>37300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1596700</v>
          </cell>
          <cell r="BF72">
            <v>320000</v>
          </cell>
          <cell r="BG72">
            <v>539000</v>
          </cell>
          <cell r="BH72">
            <v>2455700</v>
          </cell>
        </row>
        <row r="73">
          <cell r="A73">
            <v>23157</v>
          </cell>
          <cell r="B73" t="str">
            <v>7 &amp; 8</v>
          </cell>
          <cell r="C73">
            <v>23157</v>
          </cell>
          <cell r="E73" t="str">
            <v>THE GUIDANCE CENTER (GREATER LONG BEACH CHILD)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</row>
        <row r="74">
          <cell r="A74">
            <v>23162</v>
          </cell>
          <cell r="B74" t="str">
            <v>2 &amp; 5</v>
          </cell>
          <cell r="C74">
            <v>23162</v>
          </cell>
          <cell r="E74" t="str">
            <v>CHILD AND FAMILY GUIDANCE CENTER (SFV)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</row>
        <row r="75">
          <cell r="A75">
            <v>23163</v>
          </cell>
          <cell r="B75" t="str">
            <v>1, 2 &amp; 5</v>
          </cell>
          <cell r="C75">
            <v>23163</v>
          </cell>
          <cell r="E75" t="str">
            <v xml:space="preserve">SAN FERNANDO VALLEY COMMUNITY MHC, INC. </v>
          </cell>
          <cell r="F75">
            <v>0</v>
          </cell>
          <cell r="G75">
            <v>0</v>
          </cell>
          <cell r="H75">
            <v>384000</v>
          </cell>
          <cell r="I75">
            <v>384000</v>
          </cell>
          <cell r="J75">
            <v>120000</v>
          </cell>
          <cell r="K75">
            <v>120000</v>
          </cell>
          <cell r="L75">
            <v>96000</v>
          </cell>
          <cell r="M75">
            <v>96000</v>
          </cell>
          <cell r="N75">
            <v>600000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>
            <v>0</v>
          </cell>
          <cell r="AA75">
            <v>0</v>
          </cell>
          <cell r="AB75">
            <v>228888</v>
          </cell>
          <cell r="AC75">
            <v>228900</v>
          </cell>
          <cell r="AD75">
            <v>6667</v>
          </cell>
          <cell r="AE75">
            <v>6700</v>
          </cell>
          <cell r="AF75">
            <v>78889</v>
          </cell>
          <cell r="AG75">
            <v>78900</v>
          </cell>
          <cell r="AH75">
            <v>314500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12447</v>
          </cell>
          <cell r="AQ75">
            <v>12400</v>
          </cell>
          <cell r="AR75">
            <v>12400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612900</v>
          </cell>
          <cell r="BF75">
            <v>126700</v>
          </cell>
          <cell r="BG75">
            <v>187300</v>
          </cell>
          <cell r="BH75">
            <v>926900</v>
          </cell>
        </row>
        <row r="76">
          <cell r="A76">
            <v>23164</v>
          </cell>
          <cell r="B76" t="str">
            <v>7 &amp; 8</v>
          </cell>
          <cell r="C76">
            <v>23164</v>
          </cell>
          <cell r="E76" t="str">
            <v>HEALTH VIEW INC.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</row>
        <row r="77">
          <cell r="A77">
            <v>27637</v>
          </cell>
          <cell r="B77" t="str">
            <v>1 &amp; 3</v>
          </cell>
          <cell r="C77">
            <v>27637</v>
          </cell>
          <cell r="E77" t="str">
            <v>KIDS FIRST FOUNDATION (MID VALLEY YOUTY CTR / HELICON)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</row>
        <row r="78">
          <cell r="A78">
            <v>23165</v>
          </cell>
          <cell r="B78" t="str">
            <v>2 &amp; 5</v>
          </cell>
          <cell r="C78">
            <v>23165</v>
          </cell>
          <cell r="E78" t="str">
            <v>CHILD &amp; FAMILY CENTER (SANTA CLARITA CHILD &amp; FAMILY)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</row>
        <row r="79">
          <cell r="A79">
            <v>23167</v>
          </cell>
          <cell r="B79" t="str">
            <v>1, 2 &amp; 5</v>
          </cell>
          <cell r="C79">
            <v>23167</v>
          </cell>
          <cell r="E79" t="str">
            <v>ST. JOSEPH CENTER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Z79">
            <v>0</v>
          </cell>
          <cell r="AA79">
            <v>0</v>
          </cell>
          <cell r="AB79">
            <v>232000</v>
          </cell>
          <cell r="AC79">
            <v>232000</v>
          </cell>
          <cell r="AD79">
            <v>3000</v>
          </cell>
          <cell r="AE79">
            <v>3000</v>
          </cell>
          <cell r="AF79">
            <v>66579</v>
          </cell>
          <cell r="AG79">
            <v>66600</v>
          </cell>
          <cell r="AH79">
            <v>301600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11078</v>
          </cell>
          <cell r="AQ79">
            <v>11100</v>
          </cell>
          <cell r="AR79">
            <v>11100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232000</v>
          </cell>
          <cell r="BF79">
            <v>3000</v>
          </cell>
          <cell r="BG79">
            <v>77700</v>
          </cell>
          <cell r="BH79">
            <v>312700</v>
          </cell>
        </row>
        <row r="80">
          <cell r="A80">
            <v>23168</v>
          </cell>
          <cell r="B80">
            <v>3</v>
          </cell>
          <cell r="C80">
            <v>23168</v>
          </cell>
          <cell r="E80" t="str">
            <v>SOCIAL MODEL RECOVERY SYSTEMS, INC.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</row>
        <row r="81">
          <cell r="A81">
            <v>23169</v>
          </cell>
          <cell r="B81" t="str">
            <v xml:space="preserve">7 &amp; 8 </v>
          </cell>
          <cell r="C81">
            <v>23169</v>
          </cell>
          <cell r="E81" t="str">
            <v>SOUTH BAY CHILDREN'S HEALTH CENTER ASSOCIATION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</row>
        <row r="82">
          <cell r="A82">
            <v>23170</v>
          </cell>
          <cell r="B82">
            <v>4</v>
          </cell>
          <cell r="C82">
            <v>23170</v>
          </cell>
          <cell r="E82" t="str">
            <v xml:space="preserve">SPECIAL SERVICE FOR GROUPS </v>
          </cell>
          <cell r="F82">
            <v>0</v>
          </cell>
          <cell r="G82">
            <v>0</v>
          </cell>
          <cell r="H82">
            <v>288000</v>
          </cell>
          <cell r="I82">
            <v>288000</v>
          </cell>
          <cell r="J82">
            <v>90000</v>
          </cell>
          <cell r="K82">
            <v>90000</v>
          </cell>
          <cell r="L82">
            <v>72000</v>
          </cell>
          <cell r="M82">
            <v>72000</v>
          </cell>
          <cell r="N82">
            <v>450000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Z82">
            <v>0</v>
          </cell>
          <cell r="AA82">
            <v>0</v>
          </cell>
          <cell r="AB82">
            <v>921058</v>
          </cell>
          <cell r="AC82">
            <v>921100</v>
          </cell>
          <cell r="AD82">
            <v>25794</v>
          </cell>
          <cell r="AE82">
            <v>25800</v>
          </cell>
          <cell r="AF82">
            <v>289207</v>
          </cell>
          <cell r="AG82">
            <v>289200</v>
          </cell>
          <cell r="AH82">
            <v>1236100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46991</v>
          </cell>
          <cell r="AQ82">
            <v>47000</v>
          </cell>
          <cell r="AR82">
            <v>47000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1209100</v>
          </cell>
          <cell r="BF82">
            <v>115800</v>
          </cell>
          <cell r="BG82">
            <v>408200</v>
          </cell>
          <cell r="BH82">
            <v>1733100</v>
          </cell>
        </row>
        <row r="83">
          <cell r="A83">
            <v>23171</v>
          </cell>
          <cell r="B83" t="str">
            <v>1, 2 &amp; 5</v>
          </cell>
          <cell r="C83">
            <v>23171</v>
          </cell>
          <cell r="E83" t="str">
            <v>ST. JOHN'S HOSPITAL AND HEALTH CTR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</row>
        <row r="84">
          <cell r="A84">
            <v>23172</v>
          </cell>
          <cell r="B84" t="str">
            <v xml:space="preserve">7 &amp; 8 </v>
          </cell>
          <cell r="C84">
            <v>23172</v>
          </cell>
          <cell r="E84" t="str">
            <v>TELECARE CORP. (LA PAZ &amp; LA CASA MENTAL HEALTH CTR)</v>
          </cell>
          <cell r="F84">
            <v>0</v>
          </cell>
          <cell r="G84">
            <v>0</v>
          </cell>
          <cell r="H84">
            <v>216000</v>
          </cell>
          <cell r="I84">
            <v>216000</v>
          </cell>
          <cell r="J84">
            <v>66000</v>
          </cell>
          <cell r="K84">
            <v>66000</v>
          </cell>
          <cell r="L84">
            <v>101037</v>
          </cell>
          <cell r="M84">
            <v>101000</v>
          </cell>
          <cell r="N84">
            <v>383000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216000</v>
          </cell>
          <cell r="BF84">
            <v>66000</v>
          </cell>
          <cell r="BG84">
            <v>101000</v>
          </cell>
          <cell r="BH84">
            <v>383000</v>
          </cell>
        </row>
        <row r="85">
          <cell r="A85">
            <v>23173</v>
          </cell>
          <cell r="B85">
            <v>4</v>
          </cell>
          <cell r="C85">
            <v>23173</v>
          </cell>
          <cell r="E85" t="str">
            <v>AMANECER COMMUNITY COUNSELING SRVS., INC. (FORMELY COMMUNITY COUNSELING SERVICES)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Z85">
            <v>0</v>
          </cell>
          <cell r="AA85">
            <v>0</v>
          </cell>
          <cell r="AB85">
            <v>77700</v>
          </cell>
          <cell r="AC85">
            <v>77700</v>
          </cell>
          <cell r="AD85">
            <v>0</v>
          </cell>
          <cell r="AE85">
            <v>0</v>
          </cell>
          <cell r="AF85">
            <v>61273</v>
          </cell>
          <cell r="AG85">
            <v>61300</v>
          </cell>
          <cell r="AH85">
            <v>139000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77700</v>
          </cell>
          <cell r="BF85">
            <v>0</v>
          </cell>
          <cell r="BG85">
            <v>61300</v>
          </cell>
          <cell r="BH85">
            <v>139000</v>
          </cell>
        </row>
        <row r="86">
          <cell r="A86">
            <v>23174</v>
          </cell>
          <cell r="B86">
            <v>4</v>
          </cell>
          <cell r="C86">
            <v>23174</v>
          </cell>
          <cell r="E86" t="str">
            <v>HEALTH RESEARCH ASSOCIATION (dba USC ALTERNATIVE )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</row>
        <row r="87">
          <cell r="A87">
            <v>23175</v>
          </cell>
          <cell r="B87" t="str">
            <v>7 &amp; 8</v>
          </cell>
          <cell r="C87">
            <v>23175</v>
          </cell>
          <cell r="E87" t="str">
            <v>TRANSITIONAL LIVING CENTERS FOR LA COUNTY, INC.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</row>
        <row r="88">
          <cell r="A88">
            <v>23176</v>
          </cell>
          <cell r="B88">
            <v>4</v>
          </cell>
          <cell r="C88">
            <v>23176</v>
          </cell>
          <cell r="E88" t="str">
            <v>TRAVELERS AID SOCIETY OF LOS ANGELES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</row>
        <row r="89">
          <cell r="A89">
            <v>23178</v>
          </cell>
          <cell r="B89" t="str">
            <v>1, 2 &amp; 5</v>
          </cell>
          <cell r="C89">
            <v>23178</v>
          </cell>
          <cell r="E89" t="str">
            <v xml:space="preserve">VERDUGO MENTAL HEALTH CENTER 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</row>
        <row r="90">
          <cell r="A90">
            <v>23179</v>
          </cell>
          <cell r="B90">
            <v>6</v>
          </cell>
          <cell r="C90">
            <v>23179</v>
          </cell>
          <cell r="E90" t="str">
            <v xml:space="preserve">WATTS LABOR COMMMUNITY ACTION COMMMITTEE (WLCAC) 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</row>
        <row r="91">
          <cell r="A91">
            <v>23180</v>
          </cell>
          <cell r="B91" t="str">
            <v>1, 2 &amp; 5</v>
          </cell>
          <cell r="C91">
            <v>23180</v>
          </cell>
          <cell r="E91" t="str">
            <v>WESTSIDE CENTER FOR INDEPENDENT LIVING, INC.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</row>
        <row r="92">
          <cell r="A92">
            <v>23182</v>
          </cell>
          <cell r="B92" t="str">
            <v>1,2 &amp; 5</v>
          </cell>
          <cell r="C92">
            <v>23182</v>
          </cell>
          <cell r="E92" t="str">
            <v>STEP-UP ON SECOND STREET, INC.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</row>
        <row r="93">
          <cell r="A93">
            <v>23186</v>
          </cell>
          <cell r="B93">
            <v>4</v>
          </cell>
          <cell r="C93">
            <v>23186</v>
          </cell>
          <cell r="E93" t="str">
            <v>INSTITUTE FOR THE REDESIGN OF LEARNING (ALMANSOR)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</row>
        <row r="94">
          <cell r="A94">
            <v>23187</v>
          </cell>
          <cell r="B94" t="str">
            <v>1, 2 &amp; 5</v>
          </cell>
          <cell r="C94">
            <v>23187</v>
          </cell>
          <cell r="E94" t="str">
            <v>STIRLING ACADEMY, INC.(STIRLING BEHAVIORAL HEALTH INST.)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</row>
        <row r="95">
          <cell r="A95">
            <v>23188</v>
          </cell>
          <cell r="B95" t="str">
            <v>1, 2 &amp; 5</v>
          </cell>
          <cell r="C95">
            <v>23188</v>
          </cell>
          <cell r="E95" t="str">
            <v>VISTA DEL MAR CHILD &amp; FAMILY SVCS (JEWISH ORPHANS)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</row>
        <row r="96">
          <cell r="A96">
            <v>23190</v>
          </cell>
          <cell r="B96">
            <v>4</v>
          </cell>
          <cell r="C96">
            <v>23190</v>
          </cell>
          <cell r="E96" t="str">
            <v>THE LOS ANGELES FREE CLINIC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</row>
        <row r="97">
          <cell r="A97">
            <v>27210</v>
          </cell>
          <cell r="B97">
            <v>3</v>
          </cell>
          <cell r="C97">
            <v>27210</v>
          </cell>
          <cell r="E97" t="str">
            <v>PROTOTYPES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</row>
        <row r="98">
          <cell r="A98">
            <v>27231</v>
          </cell>
          <cell r="B98">
            <v>3</v>
          </cell>
          <cell r="C98">
            <v>27231</v>
          </cell>
          <cell r="E98" t="str">
            <v>GAY &amp; LESBIAN ADOLESCENT SOC. SVCS, INC.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</row>
        <row r="99">
          <cell r="A99">
            <v>27233</v>
          </cell>
          <cell r="B99">
            <v>3</v>
          </cell>
          <cell r="C99">
            <v>27233</v>
          </cell>
          <cell r="E99" t="str">
            <v>BIENVENIDOS CHILDREN'S CTR, INC.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</row>
        <row r="100">
          <cell r="A100">
            <v>27234</v>
          </cell>
          <cell r="B100">
            <v>3</v>
          </cell>
          <cell r="C100">
            <v>27234</v>
          </cell>
          <cell r="E100" t="str">
            <v>ETTIE LEE HOMES, INC.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</row>
        <row r="101">
          <cell r="A101">
            <v>27235</v>
          </cell>
          <cell r="B101" t="str">
            <v>7 &amp; 8</v>
          </cell>
          <cell r="C101">
            <v>27235</v>
          </cell>
          <cell r="E101" t="str">
            <v>ONE IN LONG BEACH, INC.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</row>
        <row r="102">
          <cell r="A102">
            <v>27236</v>
          </cell>
          <cell r="B102">
            <v>3</v>
          </cell>
          <cell r="C102">
            <v>27236</v>
          </cell>
          <cell r="E102" t="str">
            <v>ROSEMARY CHILDREN'S SERVICES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</row>
        <row r="103">
          <cell r="A103">
            <v>27248</v>
          </cell>
          <cell r="B103">
            <v>4</v>
          </cell>
          <cell r="C103">
            <v>27248</v>
          </cell>
          <cell r="E103" t="str">
            <v>UNITED AMERICAN INDIAN INVOLVEMENT, INC.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</row>
        <row r="104">
          <cell r="A104">
            <v>27476</v>
          </cell>
          <cell r="B104">
            <v>3</v>
          </cell>
          <cell r="C104">
            <v>27476</v>
          </cell>
          <cell r="E104" t="str">
            <v xml:space="preserve">WHITE MEMORIAL 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</row>
        <row r="105">
          <cell r="A105">
            <v>27478</v>
          </cell>
          <cell r="B105">
            <v>3</v>
          </cell>
          <cell r="C105">
            <v>27478</v>
          </cell>
          <cell r="E105" t="str">
            <v>HERITAGE CLINIC &amp; THE COMMUNITY ASS. PRO. FOR SENIORS</v>
          </cell>
          <cell r="F105">
            <v>0</v>
          </cell>
          <cell r="G105">
            <v>0</v>
          </cell>
          <cell r="H105">
            <v>547110</v>
          </cell>
          <cell r="I105">
            <v>547100</v>
          </cell>
          <cell r="J105">
            <v>171000</v>
          </cell>
          <cell r="K105">
            <v>171000</v>
          </cell>
          <cell r="L105">
            <v>156000</v>
          </cell>
          <cell r="M105">
            <v>156000</v>
          </cell>
          <cell r="N105">
            <v>874100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>
            <v>0</v>
          </cell>
          <cell r="AA105">
            <v>0</v>
          </cell>
          <cell r="AB105">
            <v>706844</v>
          </cell>
          <cell r="AC105">
            <v>706800</v>
          </cell>
          <cell r="AD105">
            <v>17500</v>
          </cell>
          <cell r="AE105">
            <v>17500</v>
          </cell>
          <cell r="AF105">
            <v>195000</v>
          </cell>
          <cell r="AG105">
            <v>195000</v>
          </cell>
          <cell r="AH105">
            <v>919300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32674</v>
          </cell>
          <cell r="AQ105">
            <v>32700</v>
          </cell>
          <cell r="AR105">
            <v>32700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1253900</v>
          </cell>
          <cell r="BF105">
            <v>188500</v>
          </cell>
          <cell r="BG105">
            <v>383700</v>
          </cell>
          <cell r="BH105">
            <v>1826100</v>
          </cell>
        </row>
        <row r="106">
          <cell r="A106">
            <v>27490</v>
          </cell>
          <cell r="B106">
            <v>3</v>
          </cell>
          <cell r="C106">
            <v>27490</v>
          </cell>
          <cell r="E106" t="str">
            <v>UCLA TIES FOR ADOPTION (THE REGENTS)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</row>
        <row r="107">
          <cell r="A107">
            <v>27495</v>
          </cell>
          <cell r="B107">
            <v>3</v>
          </cell>
          <cell r="C107">
            <v>27495</v>
          </cell>
          <cell r="E107" t="str">
            <v>MCKINLEY CHILDREN'S CENTER, INC.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</row>
        <row r="108">
          <cell r="A108">
            <v>27507</v>
          </cell>
          <cell r="B108">
            <v>3</v>
          </cell>
          <cell r="C108">
            <v>27507</v>
          </cell>
          <cell r="E108" t="str">
            <v>MARYVALE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</row>
        <row r="109">
          <cell r="A109">
            <v>27508</v>
          </cell>
          <cell r="B109" t="str">
            <v>1, 2 &amp; 5</v>
          </cell>
          <cell r="C109">
            <v>27508</v>
          </cell>
          <cell r="E109" t="str">
            <v>COUNSELLING4KIDS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</row>
        <row r="110">
          <cell r="A110">
            <v>27518</v>
          </cell>
          <cell r="B110" t="str">
            <v>1, 2 &amp; 5</v>
          </cell>
          <cell r="C110">
            <v>27518</v>
          </cell>
          <cell r="E110" t="str">
            <v>PACIFIC LODGE YOUTH SERVICE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</row>
        <row r="111">
          <cell r="A111">
            <v>27519</v>
          </cell>
          <cell r="B111">
            <v>4</v>
          </cell>
          <cell r="C111">
            <v>27519</v>
          </cell>
          <cell r="E111" t="str">
            <v>PARA LOS NINOS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</row>
        <row r="112">
          <cell r="A112">
            <v>27520</v>
          </cell>
          <cell r="B112">
            <v>6</v>
          </cell>
          <cell r="C112">
            <v>27520</v>
          </cell>
          <cell r="E112" t="str">
            <v>PERSONAL INVOLVEMENT CENTER, INC.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</row>
        <row r="113">
          <cell r="A113">
            <v>27522</v>
          </cell>
          <cell r="B113">
            <v>3</v>
          </cell>
          <cell r="C113">
            <v>27522</v>
          </cell>
          <cell r="E113" t="str">
            <v>SERENITY INFANT CARE HOMES, INC.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</row>
        <row r="114">
          <cell r="A114">
            <v>27523</v>
          </cell>
          <cell r="B114">
            <v>3</v>
          </cell>
          <cell r="C114">
            <v>27523</v>
          </cell>
          <cell r="E114" t="str">
            <v>ST. ANNE'S MATERNITY HOME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</row>
        <row r="115">
          <cell r="A115">
            <v>27524</v>
          </cell>
          <cell r="B115">
            <v>3</v>
          </cell>
          <cell r="C115">
            <v>27524</v>
          </cell>
          <cell r="E115" t="str">
            <v>TOBINWORLD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</row>
        <row r="116">
          <cell r="A116">
            <v>27525</v>
          </cell>
          <cell r="B116">
            <v>3</v>
          </cell>
          <cell r="C116">
            <v>27525</v>
          </cell>
          <cell r="E116" t="str">
            <v>TRINITY YOUTH SERVICES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</row>
        <row r="117">
          <cell r="A117">
            <v>27529</v>
          </cell>
          <cell r="B117">
            <v>4</v>
          </cell>
          <cell r="C117">
            <v>27529</v>
          </cell>
          <cell r="E117" t="str">
            <v>INTSITUTE FOR MULTICULTURAL COUN. &amp; EDU. SVCS, INC. (IMCES)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</row>
        <row r="118">
          <cell r="A118">
            <v>27537</v>
          </cell>
          <cell r="B118" t="str">
            <v>7 &amp; 8</v>
          </cell>
          <cell r="C118">
            <v>27537</v>
          </cell>
          <cell r="E118" t="str">
            <v>HELPLINE YOUTH COUNSELING, INC.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</row>
        <row r="119">
          <cell r="A119">
            <v>27542</v>
          </cell>
          <cell r="B119">
            <v>3</v>
          </cell>
          <cell r="C119">
            <v>27542</v>
          </cell>
          <cell r="E119" t="str">
            <v>PASADENA UNIFIED SCHOOL DISTRICT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</row>
        <row r="120">
          <cell r="A120">
            <v>27543</v>
          </cell>
          <cell r="B120">
            <v>3</v>
          </cell>
          <cell r="C120">
            <v>27543</v>
          </cell>
          <cell r="E120" t="str">
            <v>LEROY HAYNES CTR FOR CHILDREN &amp; FAMILY SVCS, INC.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</row>
        <row r="121">
          <cell r="A121">
            <v>27544</v>
          </cell>
          <cell r="B121" t="str">
            <v>1, 2 &amp; 5</v>
          </cell>
          <cell r="C121">
            <v>27544</v>
          </cell>
          <cell r="E121" t="str">
            <v>THE VILLAGE FAMILY SERVICES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</row>
        <row r="122">
          <cell r="A122">
            <v>27545</v>
          </cell>
          <cell r="B122">
            <v>3</v>
          </cell>
          <cell r="C122">
            <v>27545</v>
          </cell>
          <cell r="E122" t="str">
            <v>DAVID &amp; MARGARET HOME, INC.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</row>
        <row r="123">
          <cell r="A123">
            <v>27548</v>
          </cell>
          <cell r="B123">
            <v>4</v>
          </cell>
          <cell r="C123">
            <v>27548</v>
          </cell>
          <cell r="E123" t="str">
            <v>PEDIATRIC &amp; FAMILY MEDICAL CENTER (dba EISNER)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</row>
        <row r="124">
          <cell r="A124">
            <v>27549</v>
          </cell>
          <cell r="B124">
            <v>4</v>
          </cell>
          <cell r="C124">
            <v>27549</v>
          </cell>
          <cell r="E124" t="str">
            <v>EL CENTRO DEL PUEBLO, INC.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</row>
        <row r="125">
          <cell r="A125">
            <v>27550</v>
          </cell>
          <cell r="B125">
            <v>4</v>
          </cell>
          <cell r="C125">
            <v>27550</v>
          </cell>
          <cell r="E125" t="str">
            <v>CATHOLIC HEALTHCARE WEST (dba CALIFORNIA HOSPITAL)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</row>
        <row r="126">
          <cell r="A126">
            <v>27597</v>
          </cell>
          <cell r="B126" t="str">
            <v>1, 2 &amp; 5</v>
          </cell>
          <cell r="C126">
            <v>27597</v>
          </cell>
          <cell r="E126" t="str">
            <v>EMOTIONAL HEALTH ASSOCIATION (dba SHARE!)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</row>
        <row r="127">
          <cell r="A127">
            <v>27600</v>
          </cell>
          <cell r="B127">
            <v>4</v>
          </cell>
          <cell r="C127">
            <v>27600</v>
          </cell>
          <cell r="E127" t="str">
            <v>VIP COMMUNITY MENTAL HEALTH CENTER, INC. (VIP CMHC)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</row>
        <row r="128">
          <cell r="A128">
            <v>27601</v>
          </cell>
          <cell r="B128">
            <v>3</v>
          </cell>
          <cell r="C128">
            <v>27601</v>
          </cell>
          <cell r="E128" t="str">
            <v>THE CHILDREN'S CENTER OF ANTELOPE VALLEY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</row>
        <row r="129">
          <cell r="A129">
            <v>27620</v>
          </cell>
          <cell r="B129" t="str">
            <v>7 &amp; 8</v>
          </cell>
          <cell r="C129">
            <v>27620</v>
          </cell>
          <cell r="E129" t="str">
            <v>ASIAN AMERICAN DRUG ABUSE PROGRAM, INC. (AADAP)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</row>
        <row r="130">
          <cell r="A130">
            <v>27621</v>
          </cell>
          <cell r="B130">
            <v>4</v>
          </cell>
          <cell r="C130">
            <v>27621</v>
          </cell>
          <cell r="E130" t="str">
            <v>BEHAVIORAL HEALTH SERVICES, INC.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</row>
        <row r="131">
          <cell r="A131">
            <v>27622</v>
          </cell>
          <cell r="B131">
            <v>4</v>
          </cell>
          <cell r="C131">
            <v>27622</v>
          </cell>
          <cell r="E131" t="str">
            <v>CALIFORNIA HISPANIC COMMISSION, INC.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</row>
        <row r="132">
          <cell r="A132">
            <v>27624</v>
          </cell>
          <cell r="B132">
            <v>4</v>
          </cell>
          <cell r="C132">
            <v>27624</v>
          </cell>
          <cell r="E132" t="str">
            <v>SPIRITT  FAMILY SERVICES, INC.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</row>
        <row r="133">
          <cell r="A133">
            <v>27625</v>
          </cell>
          <cell r="B133" t="str">
            <v>1, 2 &amp; 5</v>
          </cell>
          <cell r="C133">
            <v>27625</v>
          </cell>
          <cell r="E133" t="str">
            <v>TARZANA TREATMENT CENTER, INC.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</row>
        <row r="134">
          <cell r="A134">
            <v>27626</v>
          </cell>
          <cell r="B134" t="str">
            <v>1, 2 &amp; 5</v>
          </cell>
          <cell r="C134">
            <v>27626</v>
          </cell>
          <cell r="E134" t="str">
            <v>NEW DIRECTIONS, INC.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</row>
        <row r="135">
          <cell r="A135">
            <v>27627</v>
          </cell>
          <cell r="B135">
            <v>3</v>
          </cell>
          <cell r="C135">
            <v>27627</v>
          </cell>
          <cell r="E135" t="str">
            <v>FLORENCE CRITTENTON SERVICES OF ORANGE COUNTY, INC.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</row>
        <row r="136">
          <cell r="A136">
            <v>27633</v>
          </cell>
          <cell r="B136">
            <v>4</v>
          </cell>
          <cell r="C136">
            <v>27633</v>
          </cell>
          <cell r="E136" t="str">
            <v>CALIFORNIA INSTITUTE OF HEALTH &amp; SOCIAL SVC, INC. (dba Alafia MH Institute)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</row>
        <row r="137">
          <cell r="A137">
            <v>27634</v>
          </cell>
          <cell r="B137">
            <v>3</v>
          </cell>
          <cell r="C137">
            <v>27634</v>
          </cell>
          <cell r="E137" t="str">
            <v>CENTER FOR INTEGRATED FAMILY &amp; HEALTH SERVICES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</row>
        <row r="138">
          <cell r="A138">
            <v>27635</v>
          </cell>
          <cell r="B138">
            <v>6</v>
          </cell>
          <cell r="C138">
            <v>27635</v>
          </cell>
          <cell r="E138" t="str">
            <v>DREW CHILD DEVELOPMENT CORPORATION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</row>
        <row r="139">
          <cell r="A139">
            <v>27639</v>
          </cell>
          <cell r="B139" t="str">
            <v>1, 2 &amp; 5</v>
          </cell>
          <cell r="C139">
            <v>27639</v>
          </cell>
          <cell r="E139" t="str">
            <v>NEW HORIZONS FAMILY CENTER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</row>
        <row r="140">
          <cell r="A140">
            <v>27640</v>
          </cell>
          <cell r="B140">
            <v>6</v>
          </cell>
          <cell r="C140">
            <v>27640</v>
          </cell>
          <cell r="E140" t="str">
            <v>TESSIE CLEVELAND COMMUNITY SERVICES CORP.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</row>
        <row r="141">
          <cell r="A141">
            <v>27643</v>
          </cell>
          <cell r="B141" t="str">
            <v>1, 2 &amp; 5</v>
          </cell>
          <cell r="C141">
            <v>27643</v>
          </cell>
          <cell r="E141" t="str">
            <v>WISE AND HEALTHY AGING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48985</v>
          </cell>
          <cell r="AG141">
            <v>49000</v>
          </cell>
          <cell r="AH141">
            <v>49000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49000</v>
          </cell>
          <cell r="BH141">
            <v>49000</v>
          </cell>
        </row>
        <row r="142">
          <cell r="A142">
            <v>27644</v>
          </cell>
          <cell r="B142">
            <v>4</v>
          </cell>
          <cell r="C142">
            <v>27644</v>
          </cell>
          <cell r="E142" t="str">
            <v>USC CARE MEDICAL GROUP, INC. (USC UCC PROGRAM)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</row>
        <row r="143">
          <cell r="A143">
            <v>27646</v>
          </cell>
          <cell r="B143">
            <v>4</v>
          </cell>
          <cell r="C143">
            <v>27646</v>
          </cell>
          <cell r="E143" t="str">
            <v>JWCH INSTITUTE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</row>
        <row r="144">
          <cell r="A144">
            <v>27654</v>
          </cell>
          <cell r="B144">
            <v>3</v>
          </cell>
          <cell r="C144">
            <v>27654</v>
          </cell>
          <cell r="E144" t="str">
            <v>FAMILIESFIRST,INC.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</row>
        <row r="145">
          <cell r="A145">
            <v>28027</v>
          </cell>
          <cell r="B145">
            <v>4</v>
          </cell>
          <cell r="C145">
            <v>28027</v>
          </cell>
          <cell r="E145" t="str">
            <v>JEWISH FAMILY SERVICES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Z145">
            <v>0</v>
          </cell>
          <cell r="AA145">
            <v>0</v>
          </cell>
          <cell r="AB145">
            <v>785332</v>
          </cell>
          <cell r="AC145">
            <v>785300</v>
          </cell>
          <cell r="AD145">
            <v>20667</v>
          </cell>
          <cell r="AE145">
            <v>20700</v>
          </cell>
          <cell r="AF145">
            <v>206667</v>
          </cell>
          <cell r="AG145">
            <v>206700</v>
          </cell>
          <cell r="AH145">
            <v>1012700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38587</v>
          </cell>
          <cell r="AQ145">
            <v>38600</v>
          </cell>
          <cell r="AR145">
            <v>38600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785300</v>
          </cell>
          <cell r="BF145">
            <v>20700</v>
          </cell>
          <cell r="BG145">
            <v>245300</v>
          </cell>
          <cell r="BH145">
            <v>1051300</v>
          </cell>
        </row>
        <row r="146">
          <cell r="A146">
            <v>12345</v>
          </cell>
          <cell r="E146" t="str">
            <v xml:space="preserve">ALLOCATED SUB TOTAL </v>
          </cell>
          <cell r="F146">
            <v>0</v>
          </cell>
          <cell r="G146">
            <v>0</v>
          </cell>
          <cell r="H146">
            <v>2731810</v>
          </cell>
          <cell r="I146">
            <v>2731800</v>
          </cell>
          <cell r="J146">
            <v>860850</v>
          </cell>
          <cell r="K146">
            <v>860900</v>
          </cell>
          <cell r="L146">
            <v>788161</v>
          </cell>
          <cell r="M146">
            <v>788100</v>
          </cell>
          <cell r="N146">
            <v>4380800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Z146">
            <v>0</v>
          </cell>
          <cell r="AA146">
            <v>0</v>
          </cell>
          <cell r="AB146">
            <v>4197404</v>
          </cell>
          <cell r="AC146">
            <v>4197400</v>
          </cell>
          <cell r="AD146">
            <v>98628</v>
          </cell>
          <cell r="AE146">
            <v>98700</v>
          </cell>
          <cell r="AF146">
            <v>1359520</v>
          </cell>
          <cell r="AG146">
            <v>1359600</v>
          </cell>
          <cell r="AH146">
            <v>5655700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186899</v>
          </cell>
          <cell r="AQ146">
            <v>186900</v>
          </cell>
          <cell r="AR146">
            <v>186900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6929200</v>
          </cell>
          <cell r="BF146">
            <v>959600</v>
          </cell>
          <cell r="BG146">
            <v>2334600</v>
          </cell>
          <cell r="BH146">
            <v>10223400</v>
          </cell>
        </row>
        <row r="148">
          <cell r="A148" t="str">
            <v>00000</v>
          </cell>
          <cell r="C148" t="str">
            <v>00000</v>
          </cell>
          <cell r="E148" t="str">
            <v>UNALLOCATED (Overstated in Non-EPSDT and Understated in Flex Fixed in CAO Proposed)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100</v>
          </cell>
          <cell r="M148">
            <v>100</v>
          </cell>
          <cell r="N148">
            <v>100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1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100</v>
          </cell>
          <cell r="BH148">
            <v>100</v>
          </cell>
        </row>
        <row r="149">
          <cell r="E149" t="str">
            <v xml:space="preserve">UNALLOCATED SUB TOTAL 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100</v>
          </cell>
          <cell r="M149">
            <v>100</v>
          </cell>
          <cell r="N149">
            <v>100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100</v>
          </cell>
          <cell r="BH149">
            <v>100</v>
          </cell>
        </row>
        <row r="151">
          <cell r="E151" t="str">
            <v xml:space="preserve">GRAND TOTAL </v>
          </cell>
          <cell r="F151">
            <v>0</v>
          </cell>
          <cell r="G151">
            <v>0</v>
          </cell>
          <cell r="H151">
            <v>2731810</v>
          </cell>
          <cell r="I151">
            <v>2731800</v>
          </cell>
          <cell r="J151">
            <v>860850</v>
          </cell>
          <cell r="K151">
            <v>860900</v>
          </cell>
          <cell r="L151">
            <v>788261</v>
          </cell>
          <cell r="M151">
            <v>788200</v>
          </cell>
          <cell r="N151">
            <v>4380900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Z151">
            <v>0</v>
          </cell>
          <cell r="AA151">
            <v>0</v>
          </cell>
          <cell r="AB151">
            <v>4197404</v>
          </cell>
          <cell r="AC151">
            <v>4197400</v>
          </cell>
          <cell r="AD151">
            <v>98628</v>
          </cell>
          <cell r="AE151">
            <v>98700</v>
          </cell>
          <cell r="AF151">
            <v>1359520</v>
          </cell>
          <cell r="AG151">
            <v>1359600</v>
          </cell>
          <cell r="AH151">
            <v>5655700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1</v>
          </cell>
          <cell r="AO151">
            <v>0</v>
          </cell>
          <cell r="AP151">
            <v>186899</v>
          </cell>
          <cell r="AQ151">
            <v>186900</v>
          </cell>
          <cell r="AR151">
            <v>186900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6929200</v>
          </cell>
          <cell r="BF151">
            <v>959600</v>
          </cell>
          <cell r="BG151">
            <v>2334700</v>
          </cell>
          <cell r="BH151">
            <v>10223500</v>
          </cell>
        </row>
        <row r="152">
          <cell r="I152" t="str">
            <v>H975</v>
          </cell>
          <cell r="AC152" t="str">
            <v>H980</v>
          </cell>
          <cell r="AQ152" t="str">
            <v>H927</v>
          </cell>
        </row>
        <row r="153">
          <cell r="I153" t="str">
            <v>M949</v>
          </cell>
          <cell r="K153" t="str">
            <v>H958</v>
          </cell>
          <cell r="M153" t="str">
            <v>H923</v>
          </cell>
          <cell r="AC153" t="str">
            <v>M949-FFP</v>
          </cell>
          <cell r="AE153" t="str">
            <v>H925/H987</v>
          </cell>
          <cell r="AG153" t="str">
            <v>H925</v>
          </cell>
        </row>
        <row r="154">
          <cell r="H154">
            <v>2544000</v>
          </cell>
          <cell r="AH154">
            <v>5507725</v>
          </cell>
        </row>
        <row r="155">
          <cell r="N155">
            <v>4380921</v>
          </cell>
        </row>
        <row r="156">
          <cell r="N156">
            <v>-21</v>
          </cell>
          <cell r="AH156">
            <v>147975</v>
          </cell>
          <cell r="BH156">
            <v>10075546</v>
          </cell>
        </row>
        <row r="157">
          <cell r="BH157">
            <v>147954</v>
          </cell>
        </row>
      </sheetData>
      <sheetData sheetId="19">
        <row r="1">
          <cell r="B1" t="str">
            <v>COUNTY OF LOS ANGELES - DEPARTMENT OF MENTAL HEALTH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</row>
        <row r="3">
          <cell r="B3" t="str">
            <v>BUDGET &amp; FINANCIAL REPORTING DIVISION</v>
          </cell>
        </row>
        <row r="4">
          <cell r="B4" t="str">
            <v>MHSA - CROSS CUTTING ALLOCATION</v>
          </cell>
          <cell r="G4" t="str">
            <v>TBA</v>
          </cell>
          <cell r="Q4" t="str">
            <v>PLAN II</v>
          </cell>
          <cell r="AO4" t="str">
            <v>PLAN II</v>
          </cell>
          <cell r="AY4" t="str">
            <v>PLAN II</v>
          </cell>
          <cell r="BI4" t="str">
            <v>PLAN II</v>
          </cell>
          <cell r="BS4" t="str">
            <v>TBA</v>
          </cell>
          <cell r="CC4" t="str">
            <v>PLAN II</v>
          </cell>
          <cell r="CM4" t="str">
            <v>PLAN II</v>
          </cell>
          <cell r="CW4" t="str">
            <v>PLAN II</v>
          </cell>
        </row>
        <row r="5">
          <cell r="B5" t="str">
            <v>FISCAL YEAR 2009/2010 BUDGET REQUEST -  SUPERCESSION &amp; RENEWAL</v>
          </cell>
          <cell r="G5" t="str">
            <v>SERVICE AREA NAVIGATOR</v>
          </cell>
          <cell r="Q5" t="str">
            <v>POE</v>
          </cell>
          <cell r="AE5" t="str">
            <v>OTHER ADMINSTRATION</v>
          </cell>
          <cell r="AI5" t="str">
            <v>ADMINISTRATION</v>
          </cell>
          <cell r="AS5" t="str">
            <v>ALTERNATIVE CRISIS SERVICES -32052</v>
          </cell>
          <cell r="BC5" t="str">
            <v>ALTERNATIVE CRISIS SERVICES -32052</v>
          </cell>
          <cell r="BM5" t="str">
            <v>ALTERNATIVE CRISIS SERVICES -32052</v>
          </cell>
          <cell r="BW5" t="str">
            <v>ALTERNATIVE CRISIS SERVICES -32052</v>
          </cell>
          <cell r="CG5" t="str">
            <v>ALTERNATIVE CRISIS SERVICES -32052</v>
          </cell>
          <cell r="CQ5" t="str">
            <v>ALTERNATIVE CRISIS SERVICES -32052</v>
          </cell>
          <cell r="DA5" t="str">
            <v>ALTERNATIVE CRISIS SERVICES -32052</v>
          </cell>
          <cell r="DF5" t="str">
            <v>TOTAL BUDGET</v>
          </cell>
        </row>
        <row r="6">
          <cell r="G6" t="str">
            <v>32051</v>
          </cell>
          <cell r="Q6" t="str">
            <v>32054</v>
          </cell>
          <cell r="AI6">
            <v>32055</v>
          </cell>
          <cell r="AS6" t="str">
            <v>UCC - OLIVE VIEW - 32078</v>
          </cell>
          <cell r="BC6" t="str">
            <v>UCC - AUGUSTUS -32079</v>
          </cell>
          <cell r="BM6" t="str">
            <v>UCC - WESTSIDE - 32080</v>
          </cell>
          <cell r="BW6" t="str">
            <v>COUNTYWIDE RESOURCE MANAGEMENT - 32081</v>
          </cell>
          <cell r="CG6" t="str">
            <v>ENRICHED SERVICES-32083</v>
          </cell>
          <cell r="CQ6" t="str">
            <v>UCC - LAUSC-32087</v>
          </cell>
          <cell r="DA6" t="str">
            <v>DOWNTOWN-32086</v>
          </cell>
        </row>
        <row r="7">
          <cell r="D7" t="str">
            <v>UNIT</v>
          </cell>
          <cell r="T7" t="str">
            <v>Re-Direction of</v>
          </cell>
          <cell r="U7" t="str">
            <v>Re-Direction of</v>
          </cell>
          <cell r="V7" t="str">
            <v>Re-Direction of</v>
          </cell>
          <cell r="W7" t="str">
            <v>Re-Direction of</v>
          </cell>
        </row>
        <row r="8">
          <cell r="B8" t="str">
            <v>SERVICE</v>
          </cell>
          <cell r="F8" t="str">
            <v>GROSS</v>
          </cell>
          <cell r="G8" t="str">
            <v>GROSS</v>
          </cell>
          <cell r="H8" t="str">
            <v>GROSS</v>
          </cell>
          <cell r="I8" t="str">
            <v>GROSS</v>
          </cell>
          <cell r="J8" t="str">
            <v>FLEX</v>
          </cell>
          <cell r="K8" t="str">
            <v>FLEX</v>
          </cell>
          <cell r="P8" t="str">
            <v>GROSS</v>
          </cell>
          <cell r="Q8" t="str">
            <v>GROSS</v>
          </cell>
          <cell r="R8" t="str">
            <v>GROSS</v>
          </cell>
          <cell r="S8" t="str">
            <v>GROSS</v>
          </cell>
          <cell r="T8" t="str">
            <v>Comm. Outreach</v>
          </cell>
          <cell r="U8" t="str">
            <v>Comm. Outreach</v>
          </cell>
          <cell r="V8" t="str">
            <v>Day</v>
          </cell>
          <cell r="W8" t="str">
            <v>Day</v>
          </cell>
          <cell r="X8" t="str">
            <v>FLEX</v>
          </cell>
          <cell r="Y8" t="str">
            <v>FLEX</v>
          </cell>
          <cell r="AD8" t="str">
            <v>GROSS</v>
          </cell>
          <cell r="AE8" t="str">
            <v>GROSS</v>
          </cell>
          <cell r="AF8" t="str">
            <v>GROSS</v>
          </cell>
          <cell r="AG8" t="str">
            <v>GROSS</v>
          </cell>
          <cell r="AH8" t="str">
            <v>FLEX</v>
          </cell>
          <cell r="AI8" t="str">
            <v>FLEX</v>
          </cell>
          <cell r="AN8" t="str">
            <v>GROSS</v>
          </cell>
          <cell r="AO8" t="str">
            <v>GROSS</v>
          </cell>
          <cell r="AP8" t="str">
            <v>GROSS</v>
          </cell>
          <cell r="AQ8" t="str">
            <v>GROSS</v>
          </cell>
          <cell r="AR8" t="str">
            <v>FLEX</v>
          </cell>
          <cell r="AS8" t="str">
            <v>FLEX</v>
          </cell>
          <cell r="AX8" t="str">
            <v>GROSS</v>
          </cell>
          <cell r="AY8" t="str">
            <v>GROSS</v>
          </cell>
          <cell r="AZ8" t="str">
            <v>GROSS</v>
          </cell>
          <cell r="BA8" t="str">
            <v>GROSS</v>
          </cell>
          <cell r="BB8" t="str">
            <v>FLEX</v>
          </cell>
          <cell r="BC8" t="str">
            <v>FLEX</v>
          </cell>
          <cell r="BH8" t="str">
            <v>GROSS</v>
          </cell>
          <cell r="BI8" t="str">
            <v>GROSS</v>
          </cell>
          <cell r="BJ8" t="str">
            <v>GROSS</v>
          </cell>
          <cell r="BK8" t="str">
            <v>GROSS</v>
          </cell>
          <cell r="BL8" t="str">
            <v>FLEX</v>
          </cell>
          <cell r="BM8" t="str">
            <v>FLEX</v>
          </cell>
          <cell r="BR8" t="str">
            <v>GROSS</v>
          </cell>
          <cell r="BS8" t="str">
            <v>GROSS</v>
          </cell>
          <cell r="BT8" t="str">
            <v>GROSS</v>
          </cell>
          <cell r="BU8" t="str">
            <v>GROSS</v>
          </cell>
          <cell r="BV8" t="str">
            <v>FLEX</v>
          </cell>
          <cell r="BW8" t="str">
            <v>FLEX</v>
          </cell>
          <cell r="CB8" t="str">
            <v>GROSS</v>
          </cell>
          <cell r="CC8" t="str">
            <v>GROSS</v>
          </cell>
          <cell r="CD8" t="str">
            <v>GROSS</v>
          </cell>
          <cell r="CE8" t="str">
            <v>GROSS</v>
          </cell>
          <cell r="CF8" t="str">
            <v>FLEX</v>
          </cell>
          <cell r="CG8" t="str">
            <v>FLEX</v>
          </cell>
          <cell r="CL8" t="str">
            <v>GROSS</v>
          </cell>
          <cell r="CM8" t="str">
            <v>GROSS</v>
          </cell>
          <cell r="CN8" t="str">
            <v>GROSS</v>
          </cell>
          <cell r="CO8" t="str">
            <v>GROSS</v>
          </cell>
          <cell r="CP8" t="str">
            <v>FLEX</v>
          </cell>
          <cell r="CQ8" t="str">
            <v>FLEX</v>
          </cell>
          <cell r="CV8" t="str">
            <v>GROSS</v>
          </cell>
          <cell r="CW8" t="str">
            <v>GROSS</v>
          </cell>
          <cell r="CX8" t="str">
            <v>GROSS</v>
          </cell>
          <cell r="CY8" t="str">
            <v>GROSS</v>
          </cell>
          <cell r="CZ8" t="str">
            <v>FLEX</v>
          </cell>
          <cell r="DA8" t="str">
            <v>FLEX</v>
          </cell>
          <cell r="DF8" t="str">
            <v>GROSS</v>
          </cell>
          <cell r="DG8" t="str">
            <v>GROSS</v>
          </cell>
          <cell r="DH8" t="str">
            <v>FLEX</v>
          </cell>
        </row>
        <row r="9">
          <cell r="A9" t="str">
            <v>CODE</v>
          </cell>
          <cell r="B9" t="str">
            <v>AREA</v>
          </cell>
          <cell r="C9" t="str">
            <v>CODE</v>
          </cell>
          <cell r="D9" t="str">
            <v>UNIT</v>
          </cell>
          <cell r="E9" t="str">
            <v>ORGANIZATION NAME</v>
          </cell>
          <cell r="F9" t="str">
            <v>EPSDT</v>
          </cell>
          <cell r="G9" t="str">
            <v>EPSDT</v>
          </cell>
          <cell r="H9" t="str">
            <v>NON-EPSDT</v>
          </cell>
          <cell r="I9" t="str">
            <v>NON-EPSDT</v>
          </cell>
          <cell r="J9" t="str">
            <v>FUNDS</v>
          </cell>
          <cell r="K9" t="str">
            <v>FUNDS</v>
          </cell>
          <cell r="L9" t="str">
            <v>MHSA</v>
          </cell>
          <cell r="M9" t="str">
            <v>MHSA</v>
          </cell>
          <cell r="N9" t="str">
            <v>TOTAL</v>
          </cell>
          <cell r="P9" t="str">
            <v>EPSDT</v>
          </cell>
          <cell r="Q9" t="str">
            <v>EPSDT</v>
          </cell>
          <cell r="R9" t="str">
            <v>NON-EPSDT</v>
          </cell>
          <cell r="S9" t="str">
            <v>NON-EPSDT</v>
          </cell>
          <cell r="T9" t="str">
            <v>Services</v>
          </cell>
          <cell r="U9" t="str">
            <v>Services</v>
          </cell>
          <cell r="V9" t="str">
            <v>Treatment</v>
          </cell>
          <cell r="W9" t="str">
            <v>Treatment</v>
          </cell>
          <cell r="X9" t="str">
            <v>FUNDS</v>
          </cell>
          <cell r="Y9" t="str">
            <v>FUNDS</v>
          </cell>
          <cell r="Z9" t="str">
            <v>MHSA</v>
          </cell>
          <cell r="AA9" t="str">
            <v>MHSA</v>
          </cell>
          <cell r="AB9" t="str">
            <v>TOTAL</v>
          </cell>
          <cell r="AD9" t="str">
            <v>EPSDT</v>
          </cell>
          <cell r="AE9" t="str">
            <v>EPSDT</v>
          </cell>
          <cell r="AF9" t="str">
            <v>NON-EPSDT</v>
          </cell>
          <cell r="AG9" t="str">
            <v>NON-EPSDT</v>
          </cell>
          <cell r="AH9" t="str">
            <v>FUNDS</v>
          </cell>
          <cell r="AI9" t="str">
            <v>FUNDS</v>
          </cell>
          <cell r="AJ9" t="str">
            <v>MHSA</v>
          </cell>
          <cell r="AK9" t="str">
            <v>MHSA</v>
          </cell>
          <cell r="AL9" t="str">
            <v>TOTAL</v>
          </cell>
          <cell r="AN9" t="str">
            <v>EPSDT</v>
          </cell>
          <cell r="AO9" t="str">
            <v>EPSDT</v>
          </cell>
          <cell r="AP9" t="str">
            <v>NON-EPSDT</v>
          </cell>
          <cell r="AQ9" t="str">
            <v>NON-EPSDT</v>
          </cell>
          <cell r="AR9" t="str">
            <v>FUNDS</v>
          </cell>
          <cell r="AS9" t="str">
            <v>FUNDS</v>
          </cell>
          <cell r="AT9" t="str">
            <v>MHSA</v>
          </cell>
          <cell r="AU9" t="str">
            <v>MHSA</v>
          </cell>
          <cell r="AV9" t="str">
            <v>TOTAL</v>
          </cell>
          <cell r="AX9" t="str">
            <v>EPSDT</v>
          </cell>
          <cell r="AY9" t="str">
            <v>EPSDT</v>
          </cell>
          <cell r="AZ9" t="str">
            <v>NON-EPSDT</v>
          </cell>
          <cell r="BA9" t="str">
            <v>NON-EPSDT</v>
          </cell>
          <cell r="BB9" t="str">
            <v>FUNDS</v>
          </cell>
          <cell r="BC9" t="str">
            <v>FUNDS</v>
          </cell>
          <cell r="BD9" t="str">
            <v>MHSA</v>
          </cell>
          <cell r="BE9" t="str">
            <v>MHSA</v>
          </cell>
          <cell r="BF9" t="str">
            <v>TOTAL</v>
          </cell>
          <cell r="BH9" t="str">
            <v>EPSDT</v>
          </cell>
          <cell r="BI9" t="str">
            <v>EPSDT</v>
          </cell>
          <cell r="BJ9" t="str">
            <v>NON-EPSDT</v>
          </cell>
          <cell r="BK9" t="str">
            <v>NON-EPSDT</v>
          </cell>
          <cell r="BL9" t="str">
            <v>FUNDS</v>
          </cell>
          <cell r="BM9" t="str">
            <v>FUNDS</v>
          </cell>
          <cell r="BN9" t="str">
            <v>MHSA</v>
          </cell>
          <cell r="BO9" t="str">
            <v>MHSA</v>
          </cell>
          <cell r="BP9" t="str">
            <v>TOTAL</v>
          </cell>
          <cell r="BR9" t="str">
            <v>EPSDT</v>
          </cell>
          <cell r="BS9" t="str">
            <v>EPSDT</v>
          </cell>
          <cell r="BT9" t="str">
            <v>NON-EPSDT</v>
          </cell>
          <cell r="BU9" t="str">
            <v>NON-EPSDT</v>
          </cell>
          <cell r="BV9" t="str">
            <v>FUNDS</v>
          </cell>
          <cell r="BW9" t="str">
            <v>FUNDS</v>
          </cell>
          <cell r="BX9" t="str">
            <v>MHSA</v>
          </cell>
          <cell r="BY9" t="str">
            <v>MHSA</v>
          </cell>
          <cell r="BZ9" t="str">
            <v>TOTAL</v>
          </cell>
          <cell r="CB9" t="str">
            <v>EPSDT</v>
          </cell>
          <cell r="CC9" t="str">
            <v>EPSDT</v>
          </cell>
          <cell r="CD9" t="str">
            <v>NON-EPSDT</v>
          </cell>
          <cell r="CE9" t="str">
            <v>NON-EPSDT</v>
          </cell>
          <cell r="CF9" t="str">
            <v>FUNDS</v>
          </cell>
          <cell r="CG9" t="str">
            <v>FUNDS</v>
          </cell>
          <cell r="CH9" t="str">
            <v>MHSA</v>
          </cell>
          <cell r="CI9" t="str">
            <v>MHSA</v>
          </cell>
          <cell r="CJ9" t="str">
            <v>TOTAL</v>
          </cell>
          <cell r="CL9" t="str">
            <v>EPSDT</v>
          </cell>
          <cell r="CM9" t="str">
            <v>EPSDT</v>
          </cell>
          <cell r="CN9" t="str">
            <v>NON-EPSDT</v>
          </cell>
          <cell r="CO9" t="str">
            <v>NON-EPSDT</v>
          </cell>
          <cell r="CP9" t="str">
            <v>FUNDS</v>
          </cell>
          <cell r="CQ9" t="str">
            <v>FUNDS</v>
          </cell>
          <cell r="CR9" t="str">
            <v>MHSA</v>
          </cell>
          <cell r="CS9" t="str">
            <v>MHSA</v>
          </cell>
          <cell r="CT9" t="str">
            <v>TOTAL</v>
          </cell>
          <cell r="CV9" t="str">
            <v>EPSDT</v>
          </cell>
          <cell r="CW9" t="str">
            <v>EPSDT</v>
          </cell>
          <cell r="CX9" t="str">
            <v>NON-EPSDT</v>
          </cell>
          <cell r="CY9" t="str">
            <v>NON-EPSDT</v>
          </cell>
          <cell r="CZ9" t="str">
            <v>FUNDS</v>
          </cell>
          <cell r="DA9" t="str">
            <v>FUNDS</v>
          </cell>
          <cell r="DB9" t="str">
            <v>MHSA</v>
          </cell>
          <cell r="DC9" t="str">
            <v>MHSA</v>
          </cell>
          <cell r="DD9" t="str">
            <v>TOTAL</v>
          </cell>
          <cell r="DF9" t="str">
            <v>EPSDT</v>
          </cell>
          <cell r="DG9" t="str">
            <v>NON-EPSDT</v>
          </cell>
          <cell r="DH9" t="str">
            <v>FUNDS</v>
          </cell>
          <cell r="DI9" t="str">
            <v>MHSA</v>
          </cell>
          <cell r="DJ9" t="str">
            <v>TOTAL</v>
          </cell>
        </row>
        <row r="10">
          <cell r="A10">
            <v>18616</v>
          </cell>
          <cell r="B10" t="str">
            <v>7 &amp; 8</v>
          </cell>
          <cell r="C10">
            <v>18616</v>
          </cell>
          <cell r="E10" t="str">
            <v>AURORA CHARTER OAK, LLC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</row>
        <row r="11">
          <cell r="A11">
            <v>18617</v>
          </cell>
          <cell r="B11">
            <v>3</v>
          </cell>
          <cell r="C11">
            <v>18617</v>
          </cell>
          <cell r="E11" t="str">
            <v>TRI-CITY MENTAL HEALTH CENTER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</row>
        <row r="12">
          <cell r="A12">
            <v>18618</v>
          </cell>
          <cell r="B12" t="str">
            <v>1, 2 &amp; 5</v>
          </cell>
          <cell r="C12">
            <v>18618</v>
          </cell>
          <cell r="E12" t="str">
            <v>PACIFIC ASIAN COUNSELING SERVICES (FORMELY WRAP)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</row>
        <row r="13">
          <cell r="A13">
            <v>18626</v>
          </cell>
          <cell r="B13">
            <v>6</v>
          </cell>
          <cell r="C13">
            <v>18626</v>
          </cell>
          <cell r="E13" t="str">
            <v>SOUTH CENTRAL HEALTH &amp; REHAB PROGRAM (SCHARP)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</row>
        <row r="14">
          <cell r="A14">
            <v>18629</v>
          </cell>
          <cell r="B14" t="str">
            <v>1, 2 &amp; 5</v>
          </cell>
          <cell r="C14">
            <v>18629</v>
          </cell>
          <cell r="E14" t="str">
            <v xml:space="preserve">EXODUS RECOVERY, INC.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H14">
            <v>108400</v>
          </cell>
          <cell r="BI14">
            <v>108400</v>
          </cell>
          <cell r="BJ14">
            <v>1909092</v>
          </cell>
          <cell r="BK14">
            <v>1909100</v>
          </cell>
          <cell r="BL14">
            <v>0</v>
          </cell>
          <cell r="BM14">
            <v>0</v>
          </cell>
          <cell r="BN14">
            <v>1696354</v>
          </cell>
          <cell r="BO14">
            <v>1696400</v>
          </cell>
          <cell r="BP14">
            <v>3713900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F14">
            <v>108400</v>
          </cell>
          <cell r="DG14">
            <v>1909100</v>
          </cell>
          <cell r="DH14">
            <v>0</v>
          </cell>
          <cell r="DI14">
            <v>1696400</v>
          </cell>
          <cell r="DJ14">
            <v>3713900</v>
          </cell>
        </row>
        <row r="15">
          <cell r="A15">
            <v>18631</v>
          </cell>
          <cell r="B15">
            <v>3</v>
          </cell>
          <cell r="C15">
            <v>18631</v>
          </cell>
          <cell r="E15" t="str">
            <v>STAR VIEW ADOLESCENT CENTER, INC. (PHF)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</row>
        <row r="16">
          <cell r="A16">
            <v>18637</v>
          </cell>
          <cell r="B16" t="str">
            <v xml:space="preserve">7 &amp; 8 </v>
          </cell>
          <cell r="C16">
            <v>18637</v>
          </cell>
          <cell r="E16" t="str">
            <v>PROVIDENCE COMMUNITY SERVICES, LLC. (FORMELY ASPEN)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</row>
        <row r="17">
          <cell r="A17">
            <v>18638</v>
          </cell>
          <cell r="B17" t="str">
            <v xml:space="preserve">7 &amp; 8 </v>
          </cell>
          <cell r="C17">
            <v>18638</v>
          </cell>
          <cell r="E17" t="str">
            <v>SHIELDS FOR FAMILY PROJECT, INC.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</row>
        <row r="18">
          <cell r="A18">
            <v>18663</v>
          </cell>
          <cell r="B18">
            <v>4</v>
          </cell>
          <cell r="C18">
            <v>18663</v>
          </cell>
          <cell r="E18" t="str">
            <v>CHILDREN'S INSTITUTE INC.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</row>
        <row r="19">
          <cell r="A19">
            <v>18664</v>
          </cell>
          <cell r="B19">
            <v>3</v>
          </cell>
          <cell r="C19">
            <v>18664</v>
          </cell>
          <cell r="E19" t="str">
            <v>OLIVE CREST TREATMENT CENTERS, INC.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</row>
        <row r="20">
          <cell r="A20">
            <v>18665</v>
          </cell>
          <cell r="B20">
            <v>3</v>
          </cell>
          <cell r="C20">
            <v>18665</v>
          </cell>
          <cell r="E20" t="str">
            <v xml:space="preserve">SAN GABRIEL CHILDREN'S CTR, INC. (RESEARCH &amp; TREATMENT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</row>
        <row r="21">
          <cell r="A21">
            <v>18675</v>
          </cell>
          <cell r="B21">
            <v>3</v>
          </cell>
          <cell r="C21">
            <v>18675</v>
          </cell>
          <cell r="E21" t="str">
            <v>FIVE ACRES - THE BOYS &amp; GIRLS AID SOCIETY OF LA COUNTY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</row>
        <row r="22">
          <cell r="A22">
            <v>18681</v>
          </cell>
          <cell r="B22">
            <v>4</v>
          </cell>
          <cell r="C22">
            <v>18681</v>
          </cell>
          <cell r="E22" t="str">
            <v>CHILDREN'S BUREAU OF SOUTHERN CALIFORNIA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R22">
            <v>6864</v>
          </cell>
          <cell r="S22">
            <v>6900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6900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F22">
            <v>0</v>
          </cell>
          <cell r="DG22">
            <v>6900</v>
          </cell>
          <cell r="DH22">
            <v>0</v>
          </cell>
          <cell r="DI22">
            <v>0</v>
          </cell>
          <cell r="DJ22">
            <v>6900</v>
          </cell>
        </row>
        <row r="23">
          <cell r="A23">
            <v>18701</v>
          </cell>
          <cell r="B23">
            <v>3</v>
          </cell>
          <cell r="C23">
            <v>18701</v>
          </cell>
          <cell r="E23" t="str">
            <v>FOOTHILL FAMILY SERVICE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</row>
        <row r="24">
          <cell r="A24">
            <v>20466</v>
          </cell>
          <cell r="B24" t="str">
            <v>7 &amp; 8</v>
          </cell>
          <cell r="C24">
            <v>20466</v>
          </cell>
          <cell r="E24" t="str">
            <v xml:space="preserve">BARBOUR AND FLOYD MEDICAL ASSOCIATES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</row>
        <row r="25">
          <cell r="A25">
            <v>20470</v>
          </cell>
          <cell r="B25">
            <v>3</v>
          </cell>
          <cell r="C25">
            <v>20470</v>
          </cell>
          <cell r="E25" t="str">
            <v>LOS ANGELES UNIFIED SCHOOL DISTRICT (97TH SCHOOL)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</row>
        <row r="26">
          <cell r="A26">
            <v>20486</v>
          </cell>
          <cell r="B26">
            <v>4</v>
          </cell>
          <cell r="C26">
            <v>20486</v>
          </cell>
          <cell r="E26" t="str">
            <v>HAMBURGER HOME (dba AVIVA CENTER)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</row>
        <row r="27">
          <cell r="A27">
            <v>20906</v>
          </cell>
          <cell r="B27">
            <v>4</v>
          </cell>
          <cell r="C27">
            <v>20906</v>
          </cell>
          <cell r="E27" t="str">
            <v>INTERCOMMUNITY CHILD GUIDANCE CTR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</row>
        <row r="28">
          <cell r="A28">
            <v>20961</v>
          </cell>
          <cell r="B28">
            <v>3</v>
          </cell>
          <cell r="C28">
            <v>20961</v>
          </cell>
          <cell r="E28" t="str">
            <v>SUNBRIDGE HARBOR VIEW REHAB CTR, INC. (FORMELY HARBOR VIEW)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</row>
        <row r="29">
          <cell r="A29">
            <v>20966</v>
          </cell>
          <cell r="B29" t="str">
            <v>ADJH</v>
          </cell>
          <cell r="C29">
            <v>20966</v>
          </cell>
          <cell r="E29" t="str">
            <v>HOMES FOR LIFE FOUNDATION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</row>
        <row r="30">
          <cell r="A30">
            <v>21526</v>
          </cell>
          <cell r="B30">
            <v>4</v>
          </cell>
          <cell r="C30">
            <v>21526</v>
          </cell>
          <cell r="E30" t="str">
            <v>ASC TREATMENT GROUP DBA THE ANNE SIPPI CLINIC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</row>
        <row r="31">
          <cell r="A31">
            <v>21527</v>
          </cell>
          <cell r="B31" t="str">
            <v>7 &amp; 8</v>
          </cell>
          <cell r="C31">
            <v>21527</v>
          </cell>
          <cell r="E31" t="str">
            <v>COLLEGE HOSPITAL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</row>
        <row r="32">
          <cell r="A32">
            <v>21528</v>
          </cell>
          <cell r="B32" t="str">
            <v>1, 2 &amp; 5</v>
          </cell>
          <cell r="C32">
            <v>21528</v>
          </cell>
          <cell r="E32" t="str">
            <v>TOPANGA-ROSCOE CORP (TOPANGA WEST GUEST HOME)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</row>
        <row r="33">
          <cell r="A33">
            <v>21568</v>
          </cell>
          <cell r="B33">
            <v>6</v>
          </cell>
          <cell r="C33">
            <v>21568</v>
          </cell>
          <cell r="E33" t="str">
            <v>ST. FRANCIS MEDICAL CENTER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</row>
        <row r="34">
          <cell r="A34">
            <v>21569</v>
          </cell>
          <cell r="B34">
            <v>4</v>
          </cell>
          <cell r="C34">
            <v>21569</v>
          </cell>
          <cell r="E34" t="str">
            <v>OPTIMIST BOYS' HOME &amp; RANCH INC.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</row>
        <row r="35">
          <cell r="A35">
            <v>21570</v>
          </cell>
          <cell r="B35" t="str">
            <v>7 &amp; 8</v>
          </cell>
          <cell r="C35">
            <v>21570</v>
          </cell>
          <cell r="E35" t="str">
            <v>COUNSELING &amp; RESEARCH ASSO. INC., (dba MASADA HOMES)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</row>
        <row r="36">
          <cell r="A36">
            <v>21571</v>
          </cell>
          <cell r="B36">
            <v>3</v>
          </cell>
          <cell r="C36">
            <v>21571</v>
          </cell>
          <cell r="E36" t="str">
            <v>EASTFIELD MING QUONG, INC. (FORMELY LA ORPHANS)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</row>
        <row r="37">
          <cell r="A37">
            <v>21573</v>
          </cell>
          <cell r="B37">
            <v>3</v>
          </cell>
          <cell r="C37">
            <v>21573</v>
          </cell>
          <cell r="E37" t="str">
            <v>PHOENIX HOUSES OF LOS ANGELES, INC.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</row>
        <row r="38">
          <cell r="A38">
            <v>21574</v>
          </cell>
          <cell r="B38">
            <v>3</v>
          </cell>
          <cell r="C38">
            <v>21574</v>
          </cell>
          <cell r="E38" t="str">
            <v>D' VEAL CORP. (dva D'VEAL FAMILY AND YOUTH SVCS)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</row>
        <row r="39">
          <cell r="A39">
            <v>21575</v>
          </cell>
          <cell r="B39" t="str">
            <v>7 &amp; 8</v>
          </cell>
          <cell r="C39">
            <v>21575</v>
          </cell>
          <cell r="E39" t="str">
            <v>CHILDNET YOUTH &amp; FAMILY SERVICES, INC.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</row>
        <row r="40">
          <cell r="A40">
            <v>23100</v>
          </cell>
          <cell r="B40">
            <v>4</v>
          </cell>
          <cell r="C40">
            <v>23100</v>
          </cell>
          <cell r="E40" t="str">
            <v>AIDS PROJECT LOS ANGELES, INC.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</row>
        <row r="41">
          <cell r="A41">
            <v>23101</v>
          </cell>
          <cell r="B41" t="str">
            <v>1, 2 &amp; 5</v>
          </cell>
          <cell r="C41">
            <v>23101</v>
          </cell>
          <cell r="E41" t="str">
            <v>EXCEPTIONAL CHILDREN'S FOUNDATION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</row>
        <row r="42">
          <cell r="A42">
            <v>23103</v>
          </cell>
          <cell r="B42" t="str">
            <v>7 &amp; 8</v>
          </cell>
          <cell r="C42">
            <v>23103</v>
          </cell>
          <cell r="E42" t="str">
            <v>ASSOC. LEAGUE OF MEXICAN AMERICAN DBA ALMA FAMILY SVCS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</row>
        <row r="43">
          <cell r="A43">
            <v>23105</v>
          </cell>
          <cell r="B43">
            <v>3</v>
          </cell>
          <cell r="C43">
            <v>23105</v>
          </cell>
          <cell r="E43" t="str">
            <v xml:space="preserve">BRASWELL REHAB INST FOR DEV. OF GROWTH (dba BRIDGES)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</row>
        <row r="44">
          <cell r="A44">
            <v>23106</v>
          </cell>
          <cell r="B44" t="str">
            <v>1,2 &amp; 5</v>
          </cell>
          <cell r="C44">
            <v>23106</v>
          </cell>
          <cell r="E44" t="str">
            <v>ALCOTT CENTER FOR MH  SERVICES(Beverlywood)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H44">
            <v>29800</v>
          </cell>
          <cell r="BI44">
            <v>29800</v>
          </cell>
          <cell r="BJ44">
            <v>176600</v>
          </cell>
          <cell r="BK44">
            <v>176600</v>
          </cell>
          <cell r="BL44">
            <v>0</v>
          </cell>
          <cell r="BM44">
            <v>0</v>
          </cell>
          <cell r="BN44">
            <v>173300</v>
          </cell>
          <cell r="BO44">
            <v>173300</v>
          </cell>
          <cell r="BP44">
            <v>379700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F44">
            <v>29800</v>
          </cell>
          <cell r="DG44">
            <v>176600</v>
          </cell>
          <cell r="DH44">
            <v>0</v>
          </cell>
          <cell r="DI44">
            <v>173300</v>
          </cell>
          <cell r="DJ44">
            <v>379700</v>
          </cell>
        </row>
        <row r="45">
          <cell r="A45">
            <v>27638</v>
          </cell>
          <cell r="B45" t="str">
            <v>2 &amp; 5</v>
          </cell>
          <cell r="C45">
            <v>27638</v>
          </cell>
          <cell r="E45" t="str">
            <v>EDUCATIONAL RESOURCE &amp; SERVICES CTR. (dba KAYNE-ERAS)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</row>
        <row r="46">
          <cell r="A46">
            <v>23108</v>
          </cell>
          <cell r="B46" t="str">
            <v>7 &amp; 8</v>
          </cell>
          <cell r="C46">
            <v>23108</v>
          </cell>
          <cell r="E46" t="str">
            <v xml:space="preserve">FOR THE CHILD, INC. 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</row>
        <row r="47">
          <cell r="A47">
            <v>23109</v>
          </cell>
          <cell r="B47">
            <v>4</v>
          </cell>
          <cell r="C47">
            <v>23109</v>
          </cell>
          <cell r="E47" t="str">
            <v>CEDARS-SINAI MEDICAL CENTER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</row>
        <row r="48">
          <cell r="A48">
            <v>23112</v>
          </cell>
          <cell r="B48">
            <v>4</v>
          </cell>
          <cell r="C48">
            <v>23112</v>
          </cell>
          <cell r="E48" t="str">
            <v>CHILDREN'S HOSPITAL OF LOS ANGELES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59300</v>
          </cell>
          <cell r="AA48">
            <v>59300</v>
          </cell>
          <cell r="AB48">
            <v>59300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59300</v>
          </cell>
          <cell r="DJ48">
            <v>59300</v>
          </cell>
        </row>
        <row r="49">
          <cell r="A49">
            <v>23113</v>
          </cell>
          <cell r="B49" t="str">
            <v>7 &amp; 8</v>
          </cell>
          <cell r="C49">
            <v>23113</v>
          </cell>
          <cell r="E49" t="str">
            <v>CITY OF GARDENA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</row>
        <row r="50">
          <cell r="A50">
            <v>23114</v>
          </cell>
          <cell r="B50">
            <v>4</v>
          </cell>
          <cell r="C50">
            <v>23114</v>
          </cell>
          <cell r="E50" t="str">
            <v>COMMUNITY FAMILY GUIDANCE CENTER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</row>
        <row r="51">
          <cell r="A51">
            <v>23116</v>
          </cell>
          <cell r="B51" t="str">
            <v>1, 2 &amp; 5</v>
          </cell>
          <cell r="C51">
            <v>23116</v>
          </cell>
          <cell r="E51" t="str">
            <v xml:space="preserve">DIDI HIRSCH PSYCHIATRIC SERVICE 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</row>
        <row r="52">
          <cell r="A52">
            <v>23118</v>
          </cell>
          <cell r="B52">
            <v>3</v>
          </cell>
          <cell r="C52">
            <v>23118</v>
          </cell>
          <cell r="E52" t="str">
            <v>DUBNOFF CENTER FOR CHILD DEV &amp; EDU THERAPY, INC.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</row>
        <row r="53">
          <cell r="A53">
            <v>27492</v>
          </cell>
          <cell r="B53" t="str">
            <v>6 &amp; 8</v>
          </cell>
          <cell r="C53">
            <v>27492</v>
          </cell>
          <cell r="E53" t="str">
            <v xml:space="preserve">FH &amp; HF TORRANCE I, LLC C/O HEALTH QUALITY MANAGEMENT 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  <cell r="T53">
            <v>1</v>
          </cell>
          <cell r="U53">
            <v>0</v>
          </cell>
          <cell r="V53">
            <v>1</v>
          </cell>
          <cell r="W53">
            <v>0</v>
          </cell>
          <cell r="X53">
            <v>1</v>
          </cell>
          <cell r="Y53">
            <v>0</v>
          </cell>
          <cell r="Z53">
            <v>1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F53">
            <v>1</v>
          </cell>
          <cell r="AG53">
            <v>0</v>
          </cell>
          <cell r="AH53">
            <v>1</v>
          </cell>
          <cell r="AI53">
            <v>0</v>
          </cell>
          <cell r="AJ53">
            <v>1</v>
          </cell>
          <cell r="AK53">
            <v>0</v>
          </cell>
          <cell r="AL53">
            <v>0</v>
          </cell>
          <cell r="AN53">
            <v>0</v>
          </cell>
          <cell r="AO53">
            <v>0</v>
          </cell>
          <cell r="AP53">
            <v>1</v>
          </cell>
          <cell r="AQ53">
            <v>0</v>
          </cell>
          <cell r="AR53">
            <v>1</v>
          </cell>
          <cell r="AS53">
            <v>0</v>
          </cell>
          <cell r="AT53">
            <v>1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1</v>
          </cell>
          <cell r="BY53">
            <v>0</v>
          </cell>
          <cell r="BZ53">
            <v>0</v>
          </cell>
          <cell r="CB53">
            <v>0</v>
          </cell>
          <cell r="CC53">
            <v>0</v>
          </cell>
          <cell r="CD53">
            <v>1</v>
          </cell>
          <cell r="CE53">
            <v>0</v>
          </cell>
          <cell r="CF53">
            <v>1</v>
          </cell>
          <cell r="CG53">
            <v>0</v>
          </cell>
          <cell r="CH53">
            <v>1</v>
          </cell>
          <cell r="CI53">
            <v>0</v>
          </cell>
          <cell r="CJ53">
            <v>0</v>
          </cell>
          <cell r="CL53">
            <v>0</v>
          </cell>
          <cell r="CM53">
            <v>0</v>
          </cell>
          <cell r="CN53">
            <v>1</v>
          </cell>
          <cell r="CO53">
            <v>0</v>
          </cell>
          <cell r="CP53">
            <v>1</v>
          </cell>
          <cell r="CQ53">
            <v>0</v>
          </cell>
          <cell r="CR53">
            <v>1</v>
          </cell>
          <cell r="CS53">
            <v>0</v>
          </cell>
          <cell r="CT53">
            <v>0</v>
          </cell>
          <cell r="CV53">
            <v>0</v>
          </cell>
          <cell r="CW53">
            <v>0</v>
          </cell>
          <cell r="CX53">
            <v>1</v>
          </cell>
          <cell r="CY53">
            <v>0</v>
          </cell>
          <cell r="CZ53">
            <v>1</v>
          </cell>
          <cell r="DA53">
            <v>0</v>
          </cell>
          <cell r="DB53">
            <v>1</v>
          </cell>
          <cell r="DC53">
            <v>0</v>
          </cell>
          <cell r="DD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</row>
        <row r="54">
          <cell r="A54">
            <v>23119</v>
          </cell>
          <cell r="B54">
            <v>3</v>
          </cell>
          <cell r="C54">
            <v>23119</v>
          </cell>
          <cell r="E54" t="str">
            <v>EL CENTRO DE AMISTAD, INC.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</row>
        <row r="55">
          <cell r="A55">
            <v>23122</v>
          </cell>
          <cell r="B55">
            <v>4</v>
          </cell>
          <cell r="C55">
            <v>23122</v>
          </cell>
          <cell r="E55" t="str">
            <v xml:space="preserve">ENKI HEALTH AND RESEARCH SYSTEMS, INC. 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</row>
        <row r="56">
          <cell r="A56">
            <v>23123</v>
          </cell>
          <cell r="B56">
            <v>4</v>
          </cell>
          <cell r="C56">
            <v>23123</v>
          </cell>
          <cell r="E56" t="str">
            <v>FILIPINO-AMERICAN SERVICE GROUP, INC.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</row>
        <row r="57">
          <cell r="A57">
            <v>23125</v>
          </cell>
          <cell r="B57">
            <v>6</v>
          </cell>
          <cell r="C57">
            <v>23125</v>
          </cell>
          <cell r="E57" t="str">
            <v>1736 FAMILY CRISIS CENTER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</row>
        <row r="58">
          <cell r="A58">
            <v>23128</v>
          </cell>
          <cell r="B58">
            <v>4</v>
          </cell>
          <cell r="C58">
            <v>23128</v>
          </cell>
          <cell r="E58" t="str">
            <v xml:space="preserve">GATEWAYS HOSPITAL &amp; MHC 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1070000</v>
          </cell>
          <cell r="CI58">
            <v>1070000</v>
          </cell>
          <cell r="CJ58">
            <v>1070000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1070000</v>
          </cell>
          <cell r="DJ58">
            <v>1070000</v>
          </cell>
        </row>
        <row r="59">
          <cell r="A59">
            <v>23132</v>
          </cell>
          <cell r="B59">
            <v>3</v>
          </cell>
          <cell r="C59">
            <v>23132</v>
          </cell>
          <cell r="E59" t="str">
            <v>HATHAWAY SYCAMORES CHILD &amp; FAMILY SERVICES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</row>
        <row r="60">
          <cell r="A60">
            <v>23133</v>
          </cell>
          <cell r="B60" t="str">
            <v>1, 2 &amp; 5</v>
          </cell>
          <cell r="C60">
            <v>23133</v>
          </cell>
          <cell r="E60" t="str">
            <v>HILLVIEW MENTAL HEALTH CENTER,  INC.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996260</v>
          </cell>
          <cell r="AS60">
            <v>996300</v>
          </cell>
          <cell r="AT60">
            <v>0</v>
          </cell>
          <cell r="AU60">
            <v>0</v>
          </cell>
          <cell r="AV60">
            <v>996300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F60">
            <v>0</v>
          </cell>
          <cell r="DG60">
            <v>0</v>
          </cell>
          <cell r="DH60">
            <v>996300</v>
          </cell>
          <cell r="DI60">
            <v>0</v>
          </cell>
          <cell r="DJ60">
            <v>996300</v>
          </cell>
        </row>
        <row r="61">
          <cell r="A61">
            <v>23134</v>
          </cell>
          <cell r="B61">
            <v>4</v>
          </cell>
          <cell r="C61">
            <v>23134</v>
          </cell>
          <cell r="E61" t="str">
            <v>CLONTARF MANOR INC.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</row>
        <row r="62">
          <cell r="A62">
            <v>23135</v>
          </cell>
          <cell r="B62">
            <v>3</v>
          </cell>
          <cell r="C62">
            <v>23135</v>
          </cell>
          <cell r="E62" t="str">
            <v xml:space="preserve">HILLSIDES (FORMERLY CHURCH HOME FOR CHILDREN) 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</row>
        <row r="63">
          <cell r="A63">
            <v>23136</v>
          </cell>
          <cell r="B63">
            <v>6</v>
          </cell>
          <cell r="C63">
            <v>23136</v>
          </cell>
          <cell r="E63" t="str">
            <v xml:space="preserve">KEDREN COMMUNITY HEALTH CENTER, INC. DBA KEDREN 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</row>
        <row r="64">
          <cell r="A64">
            <v>23137</v>
          </cell>
          <cell r="B64">
            <v>4</v>
          </cell>
          <cell r="C64">
            <v>23137</v>
          </cell>
          <cell r="E64" t="str">
            <v>KOREATOWN YOUTH &amp; COMMUNITY CENTER, INC.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</row>
        <row r="65">
          <cell r="A65">
            <v>23138</v>
          </cell>
          <cell r="B65" t="str">
            <v>1,2 &amp; 5</v>
          </cell>
          <cell r="C65">
            <v>23138</v>
          </cell>
          <cell r="E65" t="str">
            <v xml:space="preserve">THE HELP GROUP C&amp;F CTR (FORMELY LA CTR FOR THERAPY &amp; ED) 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</row>
        <row r="66">
          <cell r="A66">
            <v>23141</v>
          </cell>
          <cell r="B66" t="str">
            <v>7 &amp; 8</v>
          </cell>
          <cell r="C66">
            <v>23141</v>
          </cell>
          <cell r="E66" t="str">
            <v>LOS ANGELES CHILD GUIDANCE CLINIC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</row>
        <row r="67">
          <cell r="A67">
            <v>23142</v>
          </cell>
          <cell r="B67">
            <v>4</v>
          </cell>
          <cell r="C67">
            <v>23142</v>
          </cell>
          <cell r="E67" t="str">
            <v>LOS ANGELES GAY &amp; LESBIAN COMMUNITY SVCS CTR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24905</v>
          </cell>
          <cell r="AA67">
            <v>24900</v>
          </cell>
          <cell r="AB67">
            <v>24900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24900</v>
          </cell>
          <cell r="DJ67">
            <v>24900</v>
          </cell>
        </row>
        <row r="68">
          <cell r="A68">
            <v>23143</v>
          </cell>
          <cell r="B68">
            <v>4</v>
          </cell>
          <cell r="C68">
            <v>23143</v>
          </cell>
          <cell r="E68" t="str">
            <v xml:space="preserve">LAMP INC. 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816500</v>
          </cell>
          <cell r="AA68">
            <v>816500</v>
          </cell>
          <cell r="AB68">
            <v>816500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816500</v>
          </cell>
          <cell r="DJ68">
            <v>816500</v>
          </cell>
        </row>
        <row r="69">
          <cell r="A69">
            <v>23146</v>
          </cell>
          <cell r="B69" t="str">
            <v>7 &amp; 8</v>
          </cell>
          <cell r="C69">
            <v>23146</v>
          </cell>
          <cell r="E69" t="str">
            <v>MENTAL HEALTH AMERICA OF LOS ANGELES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</row>
        <row r="70">
          <cell r="A70">
            <v>23149</v>
          </cell>
          <cell r="B70">
            <v>3</v>
          </cell>
          <cell r="C70">
            <v>23149</v>
          </cell>
          <cell r="E70" t="str">
            <v xml:space="preserve">PENNY LANE CENTERS (NATIONAL FOUNDATION TREATMENT) 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</row>
        <row r="71">
          <cell r="A71">
            <v>23151</v>
          </cell>
          <cell r="B71" t="str">
            <v>1, 2 &amp; 5</v>
          </cell>
          <cell r="C71">
            <v>23151</v>
          </cell>
          <cell r="E71" t="str">
            <v>OCEAN PARK COMMUNITY CENTER (McKinney)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</row>
        <row r="72">
          <cell r="A72">
            <v>23153</v>
          </cell>
          <cell r="B72">
            <v>3</v>
          </cell>
          <cell r="C72">
            <v>23153</v>
          </cell>
          <cell r="E72" t="str">
            <v xml:space="preserve">PACIFIC CLINICS 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</row>
        <row r="73">
          <cell r="A73">
            <v>23157</v>
          </cell>
          <cell r="B73" t="str">
            <v>7 &amp; 8</v>
          </cell>
          <cell r="C73">
            <v>23157</v>
          </cell>
          <cell r="E73" t="str">
            <v>THE GUIDANCE CENTER (GREATER LONG BEACH CHILD)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</row>
        <row r="74">
          <cell r="A74">
            <v>23162</v>
          </cell>
          <cell r="B74" t="str">
            <v>2 &amp; 5</v>
          </cell>
          <cell r="C74">
            <v>23162</v>
          </cell>
          <cell r="E74" t="str">
            <v>CHILD AND FAMILY GUIDANCE CENTER (SFV)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</row>
        <row r="75">
          <cell r="A75">
            <v>23163</v>
          </cell>
          <cell r="B75" t="str">
            <v>1, 2 &amp; 5</v>
          </cell>
          <cell r="C75">
            <v>23163</v>
          </cell>
          <cell r="E75" t="str">
            <v xml:space="preserve">SAN FERNANDO VALLEY COMMUNITY MHC, INC. 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</row>
        <row r="76">
          <cell r="A76">
            <v>23164</v>
          </cell>
          <cell r="B76" t="str">
            <v>7 &amp; 8</v>
          </cell>
          <cell r="C76">
            <v>23164</v>
          </cell>
          <cell r="E76" t="str">
            <v>HEALTH VIEW INC.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</row>
        <row r="77">
          <cell r="A77">
            <v>27637</v>
          </cell>
          <cell r="B77" t="str">
            <v>1 &amp; 3</v>
          </cell>
          <cell r="C77">
            <v>27637</v>
          </cell>
          <cell r="E77" t="str">
            <v>KIDS FIRST FOUNDATION (MID VALLEY YOUTY CTR / HELICON)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</row>
        <row r="78">
          <cell r="A78">
            <v>23165</v>
          </cell>
          <cell r="B78" t="str">
            <v>2 &amp; 5</v>
          </cell>
          <cell r="C78">
            <v>23165</v>
          </cell>
          <cell r="E78" t="str">
            <v>CHILD &amp; FAMILY CENTER (SANTA CLARITA CHILD &amp; FAMILY)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</row>
        <row r="79">
          <cell r="A79">
            <v>23167</v>
          </cell>
          <cell r="B79" t="str">
            <v>1, 2 &amp; 5</v>
          </cell>
          <cell r="C79">
            <v>23167</v>
          </cell>
          <cell r="E79" t="str">
            <v>ST. JOSEPH CENTER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</row>
        <row r="80">
          <cell r="A80">
            <v>23168</v>
          </cell>
          <cell r="B80">
            <v>3</v>
          </cell>
          <cell r="C80">
            <v>23168</v>
          </cell>
          <cell r="E80" t="str">
            <v>SOCIAL MODEL RECOVERY SYSTEMS, INC.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</row>
        <row r="81">
          <cell r="A81">
            <v>23169</v>
          </cell>
          <cell r="B81" t="str">
            <v xml:space="preserve">7 &amp; 8 </v>
          </cell>
          <cell r="C81">
            <v>23169</v>
          </cell>
          <cell r="E81" t="str">
            <v>SOUTH BAY CHILDREN'S HEALTH CENTER ASSOCIATION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</row>
        <row r="82">
          <cell r="A82">
            <v>23170</v>
          </cell>
          <cell r="B82">
            <v>4</v>
          </cell>
          <cell r="C82">
            <v>23170</v>
          </cell>
          <cell r="E82" t="str">
            <v xml:space="preserve">SPECIAL SERVICE FOR GROUPS 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150000</v>
          </cell>
          <cell r="BC82">
            <v>150000</v>
          </cell>
          <cell r="BD82">
            <v>0</v>
          </cell>
          <cell r="BE82">
            <v>0</v>
          </cell>
          <cell r="BF82">
            <v>150000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F82">
            <v>0</v>
          </cell>
          <cell r="DG82">
            <v>0</v>
          </cell>
          <cell r="DH82">
            <v>150000</v>
          </cell>
          <cell r="DI82">
            <v>0</v>
          </cell>
          <cell r="DJ82">
            <v>150000</v>
          </cell>
        </row>
        <row r="83">
          <cell r="A83">
            <v>23171</v>
          </cell>
          <cell r="B83" t="str">
            <v>1, 2 &amp; 5</v>
          </cell>
          <cell r="C83">
            <v>23171</v>
          </cell>
          <cell r="E83" t="str">
            <v>ST. JOHN'S HOSPITAL AND HEALTH CTR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</row>
        <row r="84">
          <cell r="A84">
            <v>23172</v>
          </cell>
          <cell r="B84" t="str">
            <v xml:space="preserve">7 &amp; 8 </v>
          </cell>
          <cell r="C84">
            <v>23172</v>
          </cell>
          <cell r="E84" t="str">
            <v>TELECARE CORP. (LA PAZ &amp; LA CASA MENTAL HEALTH CTR)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</row>
        <row r="85">
          <cell r="A85">
            <v>23173</v>
          </cell>
          <cell r="B85">
            <v>4</v>
          </cell>
          <cell r="C85">
            <v>23173</v>
          </cell>
          <cell r="E85" t="str">
            <v>AMANECER COMMUNITY COUNSELING SRVS., INC. (FORMELY COMMUNITY COUNSELING SERVICES)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</row>
        <row r="86">
          <cell r="A86">
            <v>23174</v>
          </cell>
          <cell r="B86">
            <v>4</v>
          </cell>
          <cell r="C86">
            <v>23174</v>
          </cell>
          <cell r="E86" t="str">
            <v>HEALTH RESEARCH ASSOCIATION (dba USC ALTERNATIVE )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</row>
        <row r="87">
          <cell r="A87">
            <v>23175</v>
          </cell>
          <cell r="B87" t="str">
            <v>7 &amp; 8</v>
          </cell>
          <cell r="C87">
            <v>23175</v>
          </cell>
          <cell r="E87" t="str">
            <v>TRANSITIONAL LIVING CENTERS FOR LA COUNTY, INC.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</row>
        <row r="88">
          <cell r="A88">
            <v>23176</v>
          </cell>
          <cell r="B88">
            <v>4</v>
          </cell>
          <cell r="C88">
            <v>23176</v>
          </cell>
          <cell r="E88" t="str">
            <v>TRAVELERS AID SOCIETY OF LOS ANGELES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22800</v>
          </cell>
          <cell r="AA88">
            <v>22800</v>
          </cell>
          <cell r="AB88">
            <v>22800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22800</v>
          </cell>
          <cell r="DJ88">
            <v>22800</v>
          </cell>
        </row>
        <row r="89">
          <cell r="A89">
            <v>23178</v>
          </cell>
          <cell r="B89" t="str">
            <v>1, 2 &amp; 5</v>
          </cell>
          <cell r="C89">
            <v>23178</v>
          </cell>
          <cell r="E89" t="str">
            <v xml:space="preserve">VERDUGO MENTAL HEALTH CENTER 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</row>
        <row r="90">
          <cell r="A90">
            <v>23179</v>
          </cell>
          <cell r="B90">
            <v>6</v>
          </cell>
          <cell r="C90">
            <v>23179</v>
          </cell>
          <cell r="E90" t="str">
            <v xml:space="preserve">WATTS LABOR COMMMUNITY ACTION COMMMITTEE (WLCAC) 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</row>
        <row r="91">
          <cell r="A91">
            <v>23180</v>
          </cell>
          <cell r="B91" t="str">
            <v>1, 2 &amp; 5</v>
          </cell>
          <cell r="C91">
            <v>23180</v>
          </cell>
          <cell r="E91" t="str">
            <v>WESTSIDE CENTER FOR INDEPENDENT LIVING, INC.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26000</v>
          </cell>
          <cell r="Y91">
            <v>26000</v>
          </cell>
          <cell r="Z91">
            <v>0</v>
          </cell>
          <cell r="AA91">
            <v>0</v>
          </cell>
          <cell r="AB91">
            <v>26000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F91">
            <v>0</v>
          </cell>
          <cell r="DG91">
            <v>0</v>
          </cell>
          <cell r="DH91">
            <v>26000</v>
          </cell>
          <cell r="DI91">
            <v>0</v>
          </cell>
          <cell r="DJ91">
            <v>26000</v>
          </cell>
        </row>
        <row r="92">
          <cell r="A92">
            <v>23182</v>
          </cell>
          <cell r="B92" t="str">
            <v>1,2 &amp; 5</v>
          </cell>
          <cell r="C92">
            <v>23182</v>
          </cell>
          <cell r="E92" t="str">
            <v>STEP-UP ON SECOND STREET, INC.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</row>
        <row r="93">
          <cell r="A93">
            <v>23186</v>
          </cell>
          <cell r="B93">
            <v>4</v>
          </cell>
          <cell r="C93">
            <v>23186</v>
          </cell>
          <cell r="E93" t="str">
            <v>INSTITUTE FOR THE REDESIGN OF LEARNING (ALMANSOR)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</row>
        <row r="94">
          <cell r="A94">
            <v>23187</v>
          </cell>
          <cell r="B94" t="str">
            <v>1, 2 &amp; 5</v>
          </cell>
          <cell r="C94">
            <v>23187</v>
          </cell>
          <cell r="E94" t="str">
            <v>STIRLING ACADEMY, INC.(STIRLING BEHAVIORAL HEALTH INST.)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</row>
        <row r="95">
          <cell r="A95">
            <v>23188</v>
          </cell>
          <cell r="B95" t="str">
            <v>1, 2 &amp; 5</v>
          </cell>
          <cell r="C95">
            <v>23188</v>
          </cell>
          <cell r="E95" t="str">
            <v>VISTA DEL MAR CHILD &amp; FAMILY SVCS (JEWISH ORPHANS)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</row>
        <row r="96">
          <cell r="A96">
            <v>23190</v>
          </cell>
          <cell r="B96">
            <v>4</v>
          </cell>
          <cell r="C96">
            <v>23190</v>
          </cell>
          <cell r="E96" t="str">
            <v>THE LOS ANGELES FREE CLINIC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</row>
        <row r="97">
          <cell r="A97">
            <v>27210</v>
          </cell>
          <cell r="B97">
            <v>3</v>
          </cell>
          <cell r="C97">
            <v>27210</v>
          </cell>
          <cell r="E97" t="str">
            <v>PROTOTYPES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</row>
        <row r="98">
          <cell r="A98">
            <v>27231</v>
          </cell>
          <cell r="B98">
            <v>3</v>
          </cell>
          <cell r="C98">
            <v>27231</v>
          </cell>
          <cell r="E98" t="str">
            <v>GAY &amp; LESBIAN ADOLESCENT SOC. SVCS, INC.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</row>
        <row r="99">
          <cell r="A99">
            <v>27233</v>
          </cell>
          <cell r="B99">
            <v>3</v>
          </cell>
          <cell r="C99">
            <v>27233</v>
          </cell>
          <cell r="E99" t="str">
            <v>BIENVENIDOS CHILDREN'S CTR, INC.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</row>
        <row r="100">
          <cell r="A100">
            <v>27234</v>
          </cell>
          <cell r="B100">
            <v>3</v>
          </cell>
          <cell r="C100">
            <v>27234</v>
          </cell>
          <cell r="E100" t="str">
            <v>ETTIE LEE HOMES, INC.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</row>
        <row r="101">
          <cell r="A101">
            <v>27235</v>
          </cell>
          <cell r="B101" t="str">
            <v>7 &amp; 8</v>
          </cell>
          <cell r="C101">
            <v>27235</v>
          </cell>
          <cell r="E101" t="str">
            <v>ONE IN LONG BEACH, INC.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24000</v>
          </cell>
          <cell r="AA101">
            <v>24000</v>
          </cell>
          <cell r="AB101">
            <v>24000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24000</v>
          </cell>
          <cell r="DJ101">
            <v>24000</v>
          </cell>
        </row>
        <row r="102">
          <cell r="A102">
            <v>27236</v>
          </cell>
          <cell r="B102">
            <v>3</v>
          </cell>
          <cell r="C102">
            <v>27236</v>
          </cell>
          <cell r="E102" t="str">
            <v>ROSEMARY CHILDREN'S SERVICES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</row>
        <row r="103">
          <cell r="A103">
            <v>27248</v>
          </cell>
          <cell r="B103">
            <v>4</v>
          </cell>
          <cell r="C103">
            <v>27248</v>
          </cell>
          <cell r="E103" t="str">
            <v>UNITED AMERICAN INDIAN INVOLVEMENT, INC.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</row>
        <row r="104">
          <cell r="A104">
            <v>27476</v>
          </cell>
          <cell r="B104">
            <v>3</v>
          </cell>
          <cell r="C104">
            <v>27476</v>
          </cell>
          <cell r="E104" t="str">
            <v xml:space="preserve">WHITE MEMORIAL 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</row>
        <row r="105">
          <cell r="A105">
            <v>27478</v>
          </cell>
          <cell r="B105">
            <v>3</v>
          </cell>
          <cell r="C105">
            <v>27478</v>
          </cell>
          <cell r="E105" t="str">
            <v>HERITAGE CLINIC &amp; THE COMMUNITY ASS. PRO. FOR SENIORS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</row>
        <row r="106">
          <cell r="A106">
            <v>27490</v>
          </cell>
          <cell r="B106">
            <v>3</v>
          </cell>
          <cell r="C106">
            <v>27490</v>
          </cell>
          <cell r="E106" t="str">
            <v>UCLA TIES FOR ADOPTION (THE REGENTS)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</row>
        <row r="107">
          <cell r="A107">
            <v>27495</v>
          </cell>
          <cell r="B107">
            <v>3</v>
          </cell>
          <cell r="C107">
            <v>27495</v>
          </cell>
          <cell r="E107" t="str">
            <v>MCKINLEY CHILDREN'S CENTER, INC.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</row>
        <row r="108">
          <cell r="A108">
            <v>27507</v>
          </cell>
          <cell r="B108">
            <v>3</v>
          </cell>
          <cell r="C108">
            <v>27507</v>
          </cell>
          <cell r="E108" t="str">
            <v>MARYVALE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</row>
        <row r="109">
          <cell r="A109">
            <v>27508</v>
          </cell>
          <cell r="B109" t="str">
            <v>1, 2 &amp; 5</v>
          </cell>
          <cell r="C109">
            <v>27508</v>
          </cell>
          <cell r="E109" t="str">
            <v>COUNSELLING4KIDS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</row>
        <row r="110">
          <cell r="A110">
            <v>27518</v>
          </cell>
          <cell r="B110" t="str">
            <v>1, 2 &amp; 5</v>
          </cell>
          <cell r="C110">
            <v>27518</v>
          </cell>
          <cell r="E110" t="str">
            <v>PACIFIC LODGE YOUTH SERVICE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</row>
        <row r="111">
          <cell r="A111">
            <v>27519</v>
          </cell>
          <cell r="B111">
            <v>4</v>
          </cell>
          <cell r="C111">
            <v>27519</v>
          </cell>
          <cell r="E111" t="str">
            <v>PARA LOS NINOS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</row>
        <row r="112">
          <cell r="A112">
            <v>27520</v>
          </cell>
          <cell r="B112">
            <v>6</v>
          </cell>
          <cell r="C112">
            <v>27520</v>
          </cell>
          <cell r="E112" t="str">
            <v>PERSONAL INVOLVEMENT CENTER, INC.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</row>
        <row r="113">
          <cell r="A113">
            <v>27522</v>
          </cell>
          <cell r="B113">
            <v>3</v>
          </cell>
          <cell r="C113">
            <v>27522</v>
          </cell>
          <cell r="E113" t="str">
            <v>SERENITY INFANT CARE HOMES, INC.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</row>
        <row r="114">
          <cell r="A114">
            <v>27523</v>
          </cell>
          <cell r="B114">
            <v>3</v>
          </cell>
          <cell r="C114">
            <v>27523</v>
          </cell>
          <cell r="E114" t="str">
            <v>ST. ANNE'S MATERNITY HOME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</row>
        <row r="115">
          <cell r="A115">
            <v>27524</v>
          </cell>
          <cell r="B115">
            <v>3</v>
          </cell>
          <cell r="C115">
            <v>27524</v>
          </cell>
          <cell r="E115" t="str">
            <v>TOBINWORLD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</row>
        <row r="116">
          <cell r="A116">
            <v>27525</v>
          </cell>
          <cell r="B116">
            <v>3</v>
          </cell>
          <cell r="C116">
            <v>27525</v>
          </cell>
          <cell r="E116" t="str">
            <v>TRINITY YOUTH SERVICES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</row>
        <row r="117">
          <cell r="A117">
            <v>27529</v>
          </cell>
          <cell r="B117">
            <v>4</v>
          </cell>
          <cell r="C117">
            <v>27529</v>
          </cell>
          <cell r="E117" t="str">
            <v>INTSITUTE FOR MULTICULTURAL COUN. &amp; EDU. SVCS, INC. (IMCES)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</row>
        <row r="118">
          <cell r="A118">
            <v>27537</v>
          </cell>
          <cell r="B118" t="str">
            <v>7 &amp; 8</v>
          </cell>
          <cell r="C118">
            <v>27537</v>
          </cell>
          <cell r="E118" t="str">
            <v>HELPLINE YOUTH COUNSELING, INC.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</row>
        <row r="119">
          <cell r="A119">
            <v>27542</v>
          </cell>
          <cell r="B119">
            <v>3</v>
          </cell>
          <cell r="C119">
            <v>27542</v>
          </cell>
          <cell r="E119" t="str">
            <v>PASADENA UNIFIED SCHOOL DISTRICT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</row>
        <row r="120">
          <cell r="A120">
            <v>27543</v>
          </cell>
          <cell r="B120">
            <v>3</v>
          </cell>
          <cell r="C120">
            <v>27543</v>
          </cell>
          <cell r="E120" t="str">
            <v>LEROY HAYNES CTR FOR CHILDREN &amp; FAMILY SVCS, INC.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</row>
        <row r="121">
          <cell r="A121">
            <v>27544</v>
          </cell>
          <cell r="B121" t="str">
            <v>1, 2 &amp; 5</v>
          </cell>
          <cell r="C121">
            <v>27544</v>
          </cell>
          <cell r="E121" t="str">
            <v>THE VILLAGE FAMILY SERVICES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</row>
        <row r="122">
          <cell r="A122">
            <v>27545</v>
          </cell>
          <cell r="B122">
            <v>3</v>
          </cell>
          <cell r="C122">
            <v>27545</v>
          </cell>
          <cell r="E122" t="str">
            <v>DAVID &amp; MARGARET HOME, INC.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</row>
        <row r="123">
          <cell r="A123">
            <v>27548</v>
          </cell>
          <cell r="B123">
            <v>4</v>
          </cell>
          <cell r="C123">
            <v>27548</v>
          </cell>
          <cell r="E123" t="str">
            <v>PEDIATRIC &amp; FAMILY MEDICAL CENTER (dba EISNER)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</row>
        <row r="124">
          <cell r="A124">
            <v>27549</v>
          </cell>
          <cell r="B124">
            <v>4</v>
          </cell>
          <cell r="C124">
            <v>27549</v>
          </cell>
          <cell r="E124" t="str">
            <v>EL CENTRO DEL PUEBLO, INC.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</row>
        <row r="125">
          <cell r="A125">
            <v>27550</v>
          </cell>
          <cell r="B125">
            <v>4</v>
          </cell>
          <cell r="C125">
            <v>27550</v>
          </cell>
          <cell r="E125" t="str">
            <v>CATHOLIC HEALTHCARE WEST (dba CALIFORNIA HOSPITAL)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</row>
        <row r="126">
          <cell r="A126">
            <v>27597</v>
          </cell>
          <cell r="B126" t="str">
            <v>1, 2 &amp; 5</v>
          </cell>
          <cell r="C126">
            <v>27597</v>
          </cell>
          <cell r="E126" t="str">
            <v>EMOTIONAL HEALTH ASSOCIATION (dba SHARE!)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400000</v>
          </cell>
          <cell r="DA126">
            <v>400000</v>
          </cell>
          <cell r="DB126">
            <v>0</v>
          </cell>
          <cell r="DC126">
            <v>0</v>
          </cell>
          <cell r="DD126">
            <v>400000</v>
          </cell>
          <cell r="DF126">
            <v>0</v>
          </cell>
          <cell r="DG126">
            <v>0</v>
          </cell>
          <cell r="DH126">
            <v>400000</v>
          </cell>
          <cell r="DI126">
            <v>0</v>
          </cell>
          <cell r="DJ126">
            <v>400000</v>
          </cell>
        </row>
        <row r="127">
          <cell r="A127">
            <v>27600</v>
          </cell>
          <cell r="B127">
            <v>4</v>
          </cell>
          <cell r="C127">
            <v>27600</v>
          </cell>
          <cell r="E127" t="str">
            <v>VIP COMMUNITY MENTAL HEALTH CENTER, INC. (VIP CMHC)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</row>
        <row r="128">
          <cell r="A128">
            <v>27601</v>
          </cell>
          <cell r="B128">
            <v>3</v>
          </cell>
          <cell r="C128">
            <v>27601</v>
          </cell>
          <cell r="E128" t="str">
            <v>THE CHILDREN'S CENTER OF ANTELOPE VALLEY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</row>
        <row r="129">
          <cell r="A129">
            <v>27620</v>
          </cell>
          <cell r="B129" t="str">
            <v>7 &amp; 8</v>
          </cell>
          <cell r="C129">
            <v>27620</v>
          </cell>
          <cell r="E129" t="str">
            <v>ASIAN AMERICAN DRUG ABUSE PROGRAM, INC. (AADAP)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</row>
        <row r="130">
          <cell r="A130">
            <v>27621</v>
          </cell>
          <cell r="B130">
            <v>4</v>
          </cell>
          <cell r="C130">
            <v>27621</v>
          </cell>
          <cell r="E130" t="str">
            <v>BEHAVIORAL HEALTH SERVICES, INC.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</row>
        <row r="131">
          <cell r="A131">
            <v>27622</v>
          </cell>
          <cell r="B131">
            <v>4</v>
          </cell>
          <cell r="C131">
            <v>27622</v>
          </cell>
          <cell r="E131" t="str">
            <v>CALIFORNIA HISPANIC COMMISSION, INC.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</row>
        <row r="132">
          <cell r="A132">
            <v>27624</v>
          </cell>
          <cell r="B132">
            <v>4</v>
          </cell>
          <cell r="C132">
            <v>27624</v>
          </cell>
          <cell r="E132" t="str">
            <v>SPIRITT  FAMILY SERVICES, INC.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</row>
        <row r="133">
          <cell r="A133">
            <v>27625</v>
          </cell>
          <cell r="B133" t="str">
            <v>1, 2 &amp; 5</v>
          </cell>
          <cell r="C133">
            <v>27625</v>
          </cell>
          <cell r="E133" t="str">
            <v>TARZANA TREATMENT CENTER, INC.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</row>
        <row r="134">
          <cell r="A134">
            <v>27626</v>
          </cell>
          <cell r="B134" t="str">
            <v>1, 2 &amp; 5</v>
          </cell>
          <cell r="C134">
            <v>27626</v>
          </cell>
          <cell r="E134" t="str">
            <v>NEW DIRECTIONS, INC.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</row>
        <row r="135">
          <cell r="A135">
            <v>27627</v>
          </cell>
          <cell r="B135">
            <v>3</v>
          </cell>
          <cell r="C135">
            <v>27627</v>
          </cell>
          <cell r="E135" t="str">
            <v>FLORENCE CRITTENTON SERVICES OF ORANGE COUNTY, INC.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</row>
        <row r="136">
          <cell r="A136">
            <v>27633</v>
          </cell>
          <cell r="B136">
            <v>4</v>
          </cell>
          <cell r="C136">
            <v>27633</v>
          </cell>
          <cell r="E136" t="str">
            <v>CALIFORNIA INSTITUTE OF HEALTH &amp; SOCIAL SVC, INC. (dba Alafia MH Institute)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</row>
        <row r="137">
          <cell r="A137">
            <v>27634</v>
          </cell>
          <cell r="B137">
            <v>3</v>
          </cell>
          <cell r="C137">
            <v>27634</v>
          </cell>
          <cell r="E137" t="str">
            <v>CENTER FOR INTEGRATED FAMILY &amp; HEALTH SERVICES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</row>
        <row r="138">
          <cell r="A138">
            <v>27635</v>
          </cell>
          <cell r="B138">
            <v>6</v>
          </cell>
          <cell r="C138">
            <v>27635</v>
          </cell>
          <cell r="E138" t="str">
            <v>DREW CHILD DEVELOPMENT CORPORATION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</row>
        <row r="139">
          <cell r="A139">
            <v>27639</v>
          </cell>
          <cell r="B139" t="str">
            <v>1, 2 &amp; 5</v>
          </cell>
          <cell r="C139">
            <v>27639</v>
          </cell>
          <cell r="E139" t="str">
            <v>NEW HORIZONS FAMILY CENTER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</row>
        <row r="140">
          <cell r="A140">
            <v>27640</v>
          </cell>
          <cell r="B140">
            <v>6</v>
          </cell>
          <cell r="C140">
            <v>27640</v>
          </cell>
          <cell r="E140" t="str">
            <v>TESSIE CLEVELAND COMMUNITY SERVICES CORP.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</row>
        <row r="141">
          <cell r="A141">
            <v>27643</v>
          </cell>
          <cell r="B141" t="str">
            <v>1, 2 &amp; 5</v>
          </cell>
          <cell r="C141">
            <v>27643</v>
          </cell>
          <cell r="E141" t="str">
            <v>WISE AND HEALTHY AGING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</row>
        <row r="142">
          <cell r="A142">
            <v>27644</v>
          </cell>
          <cell r="B142">
            <v>4</v>
          </cell>
          <cell r="C142">
            <v>27644</v>
          </cell>
          <cell r="E142" t="str">
            <v>USC CARE MEDICAL GROUP, INC. (USC UCC PROGRAM)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</row>
        <row r="143">
          <cell r="A143">
            <v>27646</v>
          </cell>
          <cell r="B143">
            <v>4</v>
          </cell>
          <cell r="C143">
            <v>27646</v>
          </cell>
          <cell r="E143" t="str">
            <v>JWCH INSTITUTE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V143">
            <v>0</v>
          </cell>
          <cell r="CW143">
            <v>0</v>
          </cell>
          <cell r="CX143">
            <v>133342</v>
          </cell>
          <cell r="CY143">
            <v>133300</v>
          </cell>
          <cell r="CZ143">
            <v>88268</v>
          </cell>
          <cell r="DA143">
            <v>88300</v>
          </cell>
          <cell r="DB143">
            <v>0</v>
          </cell>
          <cell r="DC143">
            <v>0</v>
          </cell>
          <cell r="DD143">
            <v>221600</v>
          </cell>
          <cell r="DF143">
            <v>0</v>
          </cell>
          <cell r="DG143">
            <v>133300</v>
          </cell>
          <cell r="DH143">
            <v>88300</v>
          </cell>
          <cell r="DI143">
            <v>0</v>
          </cell>
          <cell r="DJ143">
            <v>221600</v>
          </cell>
        </row>
        <row r="144">
          <cell r="A144">
            <v>27654</v>
          </cell>
          <cell r="B144">
            <v>3</v>
          </cell>
          <cell r="C144">
            <v>27654</v>
          </cell>
          <cell r="E144" t="str">
            <v>FAMILIESFIRST,INC.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Q144">
            <v>0</v>
          </cell>
          <cell r="R144">
            <v>2</v>
          </cell>
          <cell r="S144">
            <v>0</v>
          </cell>
          <cell r="T144">
            <v>2</v>
          </cell>
          <cell r="U144">
            <v>0</v>
          </cell>
          <cell r="V144">
            <v>2</v>
          </cell>
          <cell r="W144">
            <v>0</v>
          </cell>
          <cell r="X144">
            <v>2</v>
          </cell>
          <cell r="Y144">
            <v>0</v>
          </cell>
          <cell r="Z144">
            <v>2</v>
          </cell>
          <cell r="AA144">
            <v>0</v>
          </cell>
          <cell r="AB144">
            <v>0</v>
          </cell>
          <cell r="AE144">
            <v>0</v>
          </cell>
          <cell r="AF144">
            <v>2</v>
          </cell>
          <cell r="AG144">
            <v>0</v>
          </cell>
          <cell r="AH144">
            <v>2</v>
          </cell>
          <cell r="AI144">
            <v>0</v>
          </cell>
          <cell r="AJ144">
            <v>2</v>
          </cell>
          <cell r="AK144">
            <v>0</v>
          </cell>
          <cell r="AL144">
            <v>0</v>
          </cell>
          <cell r="AO144">
            <v>0</v>
          </cell>
          <cell r="AP144">
            <v>2</v>
          </cell>
          <cell r="AQ144">
            <v>0</v>
          </cell>
          <cell r="AR144">
            <v>2</v>
          </cell>
          <cell r="AS144">
            <v>0</v>
          </cell>
          <cell r="AT144">
            <v>2</v>
          </cell>
          <cell r="AU144">
            <v>0</v>
          </cell>
          <cell r="AV144">
            <v>0</v>
          </cell>
          <cell r="AY144">
            <v>0</v>
          </cell>
          <cell r="BA144">
            <v>0</v>
          </cell>
          <cell r="BC144">
            <v>0</v>
          </cell>
          <cell r="BE144">
            <v>0</v>
          </cell>
          <cell r="BF144">
            <v>0</v>
          </cell>
          <cell r="BI144">
            <v>0</v>
          </cell>
          <cell r="BK144">
            <v>0</v>
          </cell>
          <cell r="BM144">
            <v>0</v>
          </cell>
          <cell r="BO144">
            <v>0</v>
          </cell>
          <cell r="BP144">
            <v>0</v>
          </cell>
          <cell r="BS144">
            <v>0</v>
          </cell>
          <cell r="BU144">
            <v>0</v>
          </cell>
          <cell r="BW144">
            <v>0</v>
          </cell>
          <cell r="BX144">
            <v>2</v>
          </cell>
          <cell r="BY144">
            <v>0</v>
          </cell>
          <cell r="BZ144">
            <v>0</v>
          </cell>
          <cell r="CC144">
            <v>0</v>
          </cell>
          <cell r="CD144">
            <v>2</v>
          </cell>
          <cell r="CE144">
            <v>0</v>
          </cell>
          <cell r="CF144">
            <v>2</v>
          </cell>
          <cell r="CG144">
            <v>0</v>
          </cell>
          <cell r="CH144">
            <v>2</v>
          </cell>
          <cell r="CI144">
            <v>0</v>
          </cell>
          <cell r="CJ144">
            <v>0</v>
          </cell>
          <cell r="CM144">
            <v>0</v>
          </cell>
          <cell r="CN144">
            <v>2</v>
          </cell>
          <cell r="CO144">
            <v>0</v>
          </cell>
          <cell r="CP144">
            <v>2</v>
          </cell>
          <cell r="CQ144">
            <v>0</v>
          </cell>
          <cell r="CR144">
            <v>2</v>
          </cell>
          <cell r="CS144">
            <v>0</v>
          </cell>
          <cell r="CT144">
            <v>0</v>
          </cell>
          <cell r="CW144">
            <v>0</v>
          </cell>
          <cell r="CX144">
            <v>2</v>
          </cell>
          <cell r="CY144">
            <v>0</v>
          </cell>
          <cell r="CZ144">
            <v>2</v>
          </cell>
          <cell r="DA144">
            <v>0</v>
          </cell>
          <cell r="DB144">
            <v>2</v>
          </cell>
          <cell r="DC144">
            <v>0</v>
          </cell>
          <cell r="DD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</row>
        <row r="145">
          <cell r="A145">
            <v>28027</v>
          </cell>
          <cell r="B145">
            <v>4</v>
          </cell>
          <cell r="C145">
            <v>28027</v>
          </cell>
          <cell r="E145" t="str">
            <v>JEWISH FAMILY SERVICES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</row>
        <row r="146">
          <cell r="A146">
            <v>12345</v>
          </cell>
          <cell r="E146" t="str">
            <v xml:space="preserve">ALLOCATED SUB TOTAL 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P146">
            <v>0</v>
          </cell>
          <cell r="Q146">
            <v>0</v>
          </cell>
          <cell r="R146">
            <v>6867</v>
          </cell>
          <cell r="S146">
            <v>6900</v>
          </cell>
          <cell r="T146">
            <v>3</v>
          </cell>
          <cell r="U146">
            <v>0</v>
          </cell>
          <cell r="V146">
            <v>3</v>
          </cell>
          <cell r="W146">
            <v>0</v>
          </cell>
          <cell r="X146">
            <v>26003</v>
          </cell>
          <cell r="Y146">
            <v>26000</v>
          </cell>
          <cell r="Z146">
            <v>947508</v>
          </cell>
          <cell r="AA146">
            <v>947500</v>
          </cell>
          <cell r="AB146">
            <v>980400</v>
          </cell>
          <cell r="AD146">
            <v>0</v>
          </cell>
          <cell r="AE146">
            <v>0</v>
          </cell>
          <cell r="AF146">
            <v>3</v>
          </cell>
          <cell r="AG146">
            <v>0</v>
          </cell>
          <cell r="AH146">
            <v>3</v>
          </cell>
          <cell r="AI146">
            <v>0</v>
          </cell>
          <cell r="AJ146">
            <v>3</v>
          </cell>
          <cell r="AK146">
            <v>0</v>
          </cell>
          <cell r="AL146">
            <v>0</v>
          </cell>
          <cell r="AN146">
            <v>0</v>
          </cell>
          <cell r="AO146">
            <v>0</v>
          </cell>
          <cell r="AP146">
            <v>3</v>
          </cell>
          <cell r="AQ146">
            <v>0</v>
          </cell>
          <cell r="AR146">
            <v>996263</v>
          </cell>
          <cell r="AS146">
            <v>996300</v>
          </cell>
          <cell r="AT146">
            <v>3</v>
          </cell>
          <cell r="AU146">
            <v>0</v>
          </cell>
          <cell r="AV146">
            <v>996300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150000</v>
          </cell>
          <cell r="BC146">
            <v>150000</v>
          </cell>
          <cell r="BD146">
            <v>0</v>
          </cell>
          <cell r="BE146">
            <v>0</v>
          </cell>
          <cell r="BF146">
            <v>150000</v>
          </cell>
          <cell r="BH146">
            <v>138200</v>
          </cell>
          <cell r="BI146">
            <v>138200</v>
          </cell>
          <cell r="BJ146">
            <v>2085692</v>
          </cell>
          <cell r="BK146">
            <v>2085700</v>
          </cell>
          <cell r="BL146">
            <v>0</v>
          </cell>
          <cell r="BM146">
            <v>0</v>
          </cell>
          <cell r="BN146">
            <v>1869654</v>
          </cell>
          <cell r="BO146">
            <v>1869700</v>
          </cell>
          <cell r="BP146">
            <v>4093600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3</v>
          </cell>
          <cell r="BY146">
            <v>0</v>
          </cell>
          <cell r="BZ146">
            <v>0</v>
          </cell>
          <cell r="CB146">
            <v>0</v>
          </cell>
          <cell r="CC146">
            <v>0</v>
          </cell>
          <cell r="CD146">
            <v>3</v>
          </cell>
          <cell r="CE146">
            <v>0</v>
          </cell>
          <cell r="CF146">
            <v>3</v>
          </cell>
          <cell r="CG146">
            <v>0</v>
          </cell>
          <cell r="CH146">
            <v>1070003</v>
          </cell>
          <cell r="CI146">
            <v>1070000</v>
          </cell>
          <cell r="CJ146">
            <v>1070000</v>
          </cell>
          <cell r="CL146">
            <v>0</v>
          </cell>
          <cell r="CM146">
            <v>0</v>
          </cell>
          <cell r="CN146">
            <v>3</v>
          </cell>
          <cell r="CO146">
            <v>0</v>
          </cell>
          <cell r="CP146">
            <v>3</v>
          </cell>
          <cell r="CQ146">
            <v>0</v>
          </cell>
          <cell r="CR146">
            <v>3</v>
          </cell>
          <cell r="CS146">
            <v>0</v>
          </cell>
          <cell r="CT146">
            <v>0</v>
          </cell>
          <cell r="CV146">
            <v>0</v>
          </cell>
          <cell r="CW146">
            <v>0</v>
          </cell>
          <cell r="CX146">
            <v>133345</v>
          </cell>
          <cell r="CY146">
            <v>133300</v>
          </cell>
          <cell r="CZ146">
            <v>488271</v>
          </cell>
          <cell r="DA146">
            <v>488300</v>
          </cell>
          <cell r="DB146">
            <v>3</v>
          </cell>
          <cell r="DC146">
            <v>0</v>
          </cell>
          <cell r="DD146">
            <v>621600</v>
          </cell>
          <cell r="DF146">
            <v>138200</v>
          </cell>
          <cell r="DG146">
            <v>2225900</v>
          </cell>
          <cell r="DH146">
            <v>1660600</v>
          </cell>
          <cell r="DI146">
            <v>3887200</v>
          </cell>
          <cell r="DJ146">
            <v>7911900</v>
          </cell>
        </row>
        <row r="148">
          <cell r="A148" t="str">
            <v>00000</v>
          </cell>
          <cell r="C148" t="str">
            <v>00000</v>
          </cell>
          <cell r="E148" t="str">
            <v>UNALLOCATED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12488</v>
          </cell>
          <cell r="K148">
            <v>12500</v>
          </cell>
          <cell r="L148">
            <v>0</v>
          </cell>
          <cell r="M148">
            <v>0</v>
          </cell>
          <cell r="N148">
            <v>12500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416400</v>
          </cell>
          <cell r="Y148">
            <v>416400</v>
          </cell>
          <cell r="Z148">
            <v>45</v>
          </cell>
          <cell r="AA148">
            <v>0</v>
          </cell>
          <cell r="AB148">
            <v>416400</v>
          </cell>
          <cell r="AD148">
            <v>0</v>
          </cell>
          <cell r="AE148">
            <v>0</v>
          </cell>
          <cell r="AF148">
            <v>37998</v>
          </cell>
          <cell r="AG148">
            <v>38000</v>
          </cell>
          <cell r="AH148">
            <v>0</v>
          </cell>
          <cell r="AI148">
            <v>0</v>
          </cell>
          <cell r="AJ148">
            <v>4670462</v>
          </cell>
          <cell r="AK148">
            <v>4670500</v>
          </cell>
          <cell r="AL148">
            <v>4708500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42190</v>
          </cell>
          <cell r="AS148">
            <v>42200</v>
          </cell>
          <cell r="AT148">
            <v>0</v>
          </cell>
          <cell r="AU148">
            <v>0</v>
          </cell>
          <cell r="AV148">
            <v>42200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176764</v>
          </cell>
          <cell r="BC148">
            <v>176800</v>
          </cell>
          <cell r="BD148">
            <v>0</v>
          </cell>
          <cell r="BE148">
            <v>0</v>
          </cell>
          <cell r="BF148">
            <v>176800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24661</v>
          </cell>
          <cell r="BW148">
            <v>24700</v>
          </cell>
          <cell r="BX148">
            <v>0</v>
          </cell>
          <cell r="BY148">
            <v>0</v>
          </cell>
          <cell r="BZ148">
            <v>24700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L148">
            <v>0</v>
          </cell>
          <cell r="CM148">
            <v>0</v>
          </cell>
          <cell r="CN148">
            <v>1554148</v>
          </cell>
          <cell r="CO148">
            <v>1554100</v>
          </cell>
          <cell r="CP148">
            <v>280590</v>
          </cell>
          <cell r="CQ148">
            <v>280600</v>
          </cell>
          <cell r="CR148">
            <v>1858736</v>
          </cell>
          <cell r="CS148">
            <v>1858700</v>
          </cell>
          <cell r="CT148">
            <v>3693400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F148">
            <v>0</v>
          </cell>
          <cell r="DG148">
            <v>1592100</v>
          </cell>
          <cell r="DH148">
            <v>953200</v>
          </cell>
          <cell r="DI148">
            <v>6529200</v>
          </cell>
          <cell r="DJ148">
            <v>9074500</v>
          </cell>
        </row>
        <row r="149">
          <cell r="E149" t="str">
            <v xml:space="preserve">UNALLOCATED SUB TOTAL 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12488</v>
          </cell>
          <cell r="K149">
            <v>12500</v>
          </cell>
          <cell r="L149">
            <v>0</v>
          </cell>
          <cell r="M149">
            <v>0</v>
          </cell>
          <cell r="N149">
            <v>12500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416400</v>
          </cell>
          <cell r="Y149">
            <v>416400</v>
          </cell>
          <cell r="Z149">
            <v>45</v>
          </cell>
          <cell r="AA149">
            <v>0</v>
          </cell>
          <cell r="AB149">
            <v>416400</v>
          </cell>
          <cell r="AD149">
            <v>0</v>
          </cell>
          <cell r="AE149">
            <v>0</v>
          </cell>
          <cell r="AF149">
            <v>37998</v>
          </cell>
          <cell r="AG149">
            <v>38000</v>
          </cell>
          <cell r="AH149">
            <v>0</v>
          </cell>
          <cell r="AI149">
            <v>0</v>
          </cell>
          <cell r="AJ149">
            <v>4670462</v>
          </cell>
          <cell r="AK149">
            <v>4670500</v>
          </cell>
          <cell r="AL149">
            <v>4708500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42190</v>
          </cell>
          <cell r="AS149">
            <v>42200</v>
          </cell>
          <cell r="AT149">
            <v>0</v>
          </cell>
          <cell r="AU149">
            <v>0</v>
          </cell>
          <cell r="AV149">
            <v>42200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176764</v>
          </cell>
          <cell r="BC149">
            <v>176800</v>
          </cell>
          <cell r="BD149">
            <v>0</v>
          </cell>
          <cell r="BE149">
            <v>0</v>
          </cell>
          <cell r="BF149">
            <v>176800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24661</v>
          </cell>
          <cell r="BW149">
            <v>24700</v>
          </cell>
          <cell r="BX149">
            <v>0</v>
          </cell>
          <cell r="BY149">
            <v>0</v>
          </cell>
          <cell r="BZ149">
            <v>24700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L149">
            <v>0</v>
          </cell>
          <cell r="CM149">
            <v>0</v>
          </cell>
          <cell r="CN149">
            <v>1554148</v>
          </cell>
          <cell r="CO149">
            <v>1554100</v>
          </cell>
          <cell r="CP149">
            <v>280590</v>
          </cell>
          <cell r="CQ149">
            <v>280600</v>
          </cell>
          <cell r="CR149">
            <v>1858736</v>
          </cell>
          <cell r="CS149">
            <v>1858700</v>
          </cell>
          <cell r="CT149">
            <v>3693400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F149">
            <v>0</v>
          </cell>
          <cell r="DG149">
            <v>1592100</v>
          </cell>
          <cell r="DH149">
            <v>953200</v>
          </cell>
          <cell r="DI149">
            <v>6529200</v>
          </cell>
          <cell r="DJ149">
            <v>9074500</v>
          </cell>
        </row>
        <row r="151">
          <cell r="E151" t="str">
            <v xml:space="preserve">GRAND TOTAL 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12488</v>
          </cell>
          <cell r="K151">
            <v>12500</v>
          </cell>
          <cell r="L151">
            <v>0</v>
          </cell>
          <cell r="M151">
            <v>0</v>
          </cell>
          <cell r="N151">
            <v>12500</v>
          </cell>
          <cell r="P151">
            <v>0</v>
          </cell>
          <cell r="Q151">
            <v>0</v>
          </cell>
          <cell r="R151">
            <v>6867</v>
          </cell>
          <cell r="S151">
            <v>6900</v>
          </cell>
          <cell r="T151">
            <v>3</v>
          </cell>
          <cell r="U151">
            <v>0</v>
          </cell>
          <cell r="V151">
            <v>3</v>
          </cell>
          <cell r="W151">
            <v>0</v>
          </cell>
          <cell r="X151">
            <v>442403</v>
          </cell>
          <cell r="Y151">
            <v>442400</v>
          </cell>
          <cell r="Z151">
            <v>947553</v>
          </cell>
          <cell r="AA151">
            <v>947500</v>
          </cell>
          <cell r="AB151">
            <v>1396800</v>
          </cell>
          <cell r="AD151">
            <v>0</v>
          </cell>
          <cell r="AE151">
            <v>0</v>
          </cell>
          <cell r="AF151">
            <v>38001</v>
          </cell>
          <cell r="AG151">
            <v>38000</v>
          </cell>
          <cell r="AH151">
            <v>3</v>
          </cell>
          <cell r="AI151">
            <v>0</v>
          </cell>
          <cell r="AJ151">
            <v>4670465</v>
          </cell>
          <cell r="AK151">
            <v>4670500</v>
          </cell>
          <cell r="AL151">
            <v>4708500</v>
          </cell>
          <cell r="AN151">
            <v>0</v>
          </cell>
          <cell r="AO151">
            <v>0</v>
          </cell>
          <cell r="AP151">
            <v>3</v>
          </cell>
          <cell r="AQ151">
            <v>0</v>
          </cell>
          <cell r="AR151">
            <v>1038453</v>
          </cell>
          <cell r="AS151">
            <v>1038500</v>
          </cell>
          <cell r="AT151">
            <v>3</v>
          </cell>
          <cell r="AU151">
            <v>0</v>
          </cell>
          <cell r="AV151">
            <v>1038500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326764</v>
          </cell>
          <cell r="BC151">
            <v>326800</v>
          </cell>
          <cell r="BD151">
            <v>0</v>
          </cell>
          <cell r="BE151">
            <v>0</v>
          </cell>
          <cell r="BF151">
            <v>326800</v>
          </cell>
          <cell r="BH151">
            <v>138200</v>
          </cell>
          <cell r="BI151">
            <v>138200</v>
          </cell>
          <cell r="BJ151">
            <v>2085692</v>
          </cell>
          <cell r="BK151">
            <v>2085700</v>
          </cell>
          <cell r="BL151">
            <v>0</v>
          </cell>
          <cell r="BM151">
            <v>0</v>
          </cell>
          <cell r="BN151">
            <v>1869654</v>
          </cell>
          <cell r="BO151">
            <v>1869700</v>
          </cell>
          <cell r="BP151">
            <v>4093600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24661</v>
          </cell>
          <cell r="BW151">
            <v>24700</v>
          </cell>
          <cell r="BX151">
            <v>3</v>
          </cell>
          <cell r="BY151">
            <v>0</v>
          </cell>
          <cell r="BZ151">
            <v>24700</v>
          </cell>
          <cell r="CB151">
            <v>0</v>
          </cell>
          <cell r="CC151">
            <v>0</v>
          </cell>
          <cell r="CD151">
            <v>3</v>
          </cell>
          <cell r="CE151">
            <v>0</v>
          </cell>
          <cell r="CF151">
            <v>3</v>
          </cell>
          <cell r="CG151">
            <v>0</v>
          </cell>
          <cell r="CH151">
            <v>1070003</v>
          </cell>
          <cell r="CI151">
            <v>1070000</v>
          </cell>
          <cell r="CJ151">
            <v>1070000</v>
          </cell>
          <cell r="CL151">
            <v>0</v>
          </cell>
          <cell r="CM151">
            <v>0</v>
          </cell>
          <cell r="CN151">
            <v>1554151</v>
          </cell>
          <cell r="CO151">
            <v>1554100</v>
          </cell>
          <cell r="CP151">
            <v>280593</v>
          </cell>
          <cell r="CQ151">
            <v>280600</v>
          </cell>
          <cell r="CR151">
            <v>1858739</v>
          </cell>
          <cell r="CS151">
            <v>1858700</v>
          </cell>
          <cell r="CT151">
            <v>3693400</v>
          </cell>
          <cell r="CV151">
            <v>0</v>
          </cell>
          <cell r="CW151">
            <v>0</v>
          </cell>
          <cell r="CX151">
            <v>133345</v>
          </cell>
          <cell r="CY151">
            <v>133300</v>
          </cell>
          <cell r="CZ151">
            <v>488271</v>
          </cell>
          <cell r="DA151">
            <v>488300</v>
          </cell>
          <cell r="DB151">
            <v>3</v>
          </cell>
          <cell r="DC151">
            <v>0</v>
          </cell>
          <cell r="DD151">
            <v>621600</v>
          </cell>
          <cell r="DF151">
            <v>138200</v>
          </cell>
          <cell r="DG151">
            <v>3818000</v>
          </cell>
          <cell r="DH151">
            <v>2613800</v>
          </cell>
          <cell r="DI151">
            <v>10416400</v>
          </cell>
          <cell r="DJ151">
            <v>16986400</v>
          </cell>
        </row>
        <row r="154">
          <cell r="AK154">
            <v>4669962</v>
          </cell>
        </row>
        <row r="155">
          <cell r="AK155">
            <v>538</v>
          </cell>
        </row>
        <row r="181">
          <cell r="E181" t="str">
            <v>SOCIAL MODEL RECOVERY</v>
          </cell>
        </row>
        <row r="182">
          <cell r="E182" t="str">
            <v>CALWORKS</v>
          </cell>
        </row>
        <row r="183">
          <cell r="E183" t="str">
            <v>GROW PROGRAM</v>
          </cell>
        </row>
        <row r="184">
          <cell r="E184" t="str">
            <v xml:space="preserve">LAMP </v>
          </cell>
        </row>
        <row r="185">
          <cell r="E185" t="str">
            <v>AB-34</v>
          </cell>
        </row>
        <row r="186">
          <cell r="E186" t="str">
            <v>ENKI</v>
          </cell>
        </row>
        <row r="187">
          <cell r="E187" t="str">
            <v>SIDEKICK</v>
          </cell>
        </row>
        <row r="188">
          <cell r="E188" t="str">
            <v>KIDSTEP PROGRAM</v>
          </cell>
        </row>
        <row r="189">
          <cell r="E189" t="str">
            <v>FAMILY PRESERVATION</v>
          </cell>
        </row>
        <row r="190">
          <cell r="E190" t="str">
            <v>FAMILY PRESERVATION</v>
          </cell>
        </row>
        <row r="191">
          <cell r="E191" t="str">
            <v>AB-1733</v>
          </cell>
        </row>
        <row r="192">
          <cell r="E192" t="str">
            <v>STARVIEW PROGRAM</v>
          </cell>
        </row>
        <row r="199">
          <cell r="A199">
            <v>23163</v>
          </cell>
          <cell r="C199">
            <v>23163</v>
          </cell>
          <cell r="D199" t="str">
            <v>A</v>
          </cell>
          <cell r="E199" t="str">
            <v xml:space="preserve">SAN FERNANDO V CMHC, INC. </v>
          </cell>
          <cell r="AB199">
            <v>0</v>
          </cell>
        </row>
        <row r="200">
          <cell r="E200" t="str">
            <v>Per Contract</v>
          </cell>
          <cell r="AB200">
            <v>0</v>
          </cell>
        </row>
        <row r="201">
          <cell r="AB201">
            <v>0</v>
          </cell>
        </row>
        <row r="207">
          <cell r="E207" t="str">
            <v>Sidekick additional budget</v>
          </cell>
        </row>
        <row r="210">
          <cell r="A210" t="str">
            <v>03-27-01</v>
          </cell>
          <cell r="C210" t="str">
            <v>03-27-01</v>
          </cell>
        </row>
        <row r="211">
          <cell r="A211">
            <v>23157</v>
          </cell>
          <cell r="C211">
            <v>23157</v>
          </cell>
          <cell r="D211" t="str">
            <v>C</v>
          </cell>
          <cell r="E211" t="str">
            <v>GREATER L.B. CHILD GUIDANCE CTR.</v>
          </cell>
          <cell r="AB211">
            <v>0</v>
          </cell>
        </row>
        <row r="212">
          <cell r="A212">
            <v>23157</v>
          </cell>
          <cell r="C212">
            <v>23157</v>
          </cell>
          <cell r="D212" t="str">
            <v>C</v>
          </cell>
          <cell r="E212" t="str">
            <v>GREATER L.B. CHILD GUIDANCE CTR.</v>
          </cell>
          <cell r="AB212">
            <v>0</v>
          </cell>
        </row>
        <row r="213">
          <cell r="A213">
            <v>23157</v>
          </cell>
          <cell r="C213">
            <v>23157</v>
          </cell>
          <cell r="D213" t="str">
            <v>C</v>
          </cell>
          <cell r="E213" t="str">
            <v>GREATER L.B. CHILD GUIDANCE CTR.</v>
          </cell>
          <cell r="AB213">
            <v>0</v>
          </cell>
        </row>
        <row r="214">
          <cell r="A214">
            <v>23157</v>
          </cell>
          <cell r="C214">
            <v>23157</v>
          </cell>
          <cell r="D214" t="str">
            <v>C</v>
          </cell>
          <cell r="E214" t="str">
            <v>GREATER L.B. CHILD GUIDANCE CTR.</v>
          </cell>
          <cell r="AB214">
            <v>0</v>
          </cell>
        </row>
        <row r="215">
          <cell r="A215">
            <v>23157</v>
          </cell>
          <cell r="C215">
            <v>23157</v>
          </cell>
          <cell r="D215" t="str">
            <v>C</v>
          </cell>
          <cell r="E215" t="str">
            <v>GREATER L.B. CHILD GUIDANCE CTR.</v>
          </cell>
          <cell r="AB215">
            <v>0</v>
          </cell>
        </row>
        <row r="216">
          <cell r="A216">
            <v>23157</v>
          </cell>
          <cell r="C216">
            <v>23157</v>
          </cell>
          <cell r="D216" t="str">
            <v>C</v>
          </cell>
          <cell r="E216" t="str">
            <v>GREATER L.B. CHILD GUIDANCE CTR.</v>
          </cell>
          <cell r="AB216">
            <v>0</v>
          </cell>
        </row>
        <row r="217">
          <cell r="A217">
            <v>23157</v>
          </cell>
          <cell r="C217">
            <v>23157</v>
          </cell>
          <cell r="D217" t="str">
            <v>C</v>
          </cell>
          <cell r="E217" t="str">
            <v>GREATER L.B. CHILD GUIDANCE CTR.</v>
          </cell>
          <cell r="AB217">
            <v>0</v>
          </cell>
        </row>
        <row r="218">
          <cell r="A218">
            <v>23157</v>
          </cell>
          <cell r="C218">
            <v>23157</v>
          </cell>
          <cell r="D218" t="str">
            <v>C</v>
          </cell>
          <cell r="E218" t="str">
            <v>GREATER L.B. CHILD GUIDANCE CTR.</v>
          </cell>
          <cell r="AB218">
            <v>0</v>
          </cell>
        </row>
        <row r="219">
          <cell r="A219">
            <v>23157</v>
          </cell>
          <cell r="C219">
            <v>23157</v>
          </cell>
          <cell r="D219" t="str">
            <v>C</v>
          </cell>
          <cell r="E219" t="str">
            <v>GREATER L.B. CHILD GUIDANCE CTR.</v>
          </cell>
          <cell r="AB219">
            <v>0</v>
          </cell>
        </row>
        <row r="220">
          <cell r="A220">
            <v>23157</v>
          </cell>
          <cell r="C220">
            <v>23157</v>
          </cell>
          <cell r="D220" t="str">
            <v>C</v>
          </cell>
          <cell r="E220" t="str">
            <v>GREATER L.B. CHILD GUIDANCE CTR.</v>
          </cell>
          <cell r="AB220">
            <v>0</v>
          </cell>
        </row>
        <row r="221">
          <cell r="AB221">
            <v>0</v>
          </cell>
        </row>
        <row r="222">
          <cell r="A222" t="str">
            <v>02-26-01</v>
          </cell>
          <cell r="C222" t="str">
            <v>02-26-01</v>
          </cell>
          <cell r="E222" t="str">
            <v>CONTRACT - CFLF REQUEST</v>
          </cell>
        </row>
        <row r="223">
          <cell r="E223" t="str">
            <v>Variance</v>
          </cell>
          <cell r="AB223">
            <v>0</v>
          </cell>
        </row>
        <row r="226">
          <cell r="A226">
            <v>23181</v>
          </cell>
          <cell r="C226">
            <v>23181</v>
          </cell>
          <cell r="D226" t="str">
            <v>A</v>
          </cell>
          <cell r="E226" t="str">
            <v>WORK ORIENTATION AND REHAB (WORC)</v>
          </cell>
          <cell r="AB226">
            <v>0</v>
          </cell>
        </row>
        <row r="227">
          <cell r="AB227">
            <v>0</v>
          </cell>
        </row>
        <row r="228">
          <cell r="A228" t="str">
            <v>02-26-01</v>
          </cell>
          <cell r="C228" t="str">
            <v>02-26-01</v>
          </cell>
          <cell r="E228" t="str">
            <v>CONTRACT - CFLF REQUEST</v>
          </cell>
          <cell r="AB228">
            <v>0</v>
          </cell>
        </row>
        <row r="229">
          <cell r="E229" t="str">
            <v>Variance</v>
          </cell>
          <cell r="AB229">
            <v>0</v>
          </cell>
        </row>
        <row r="232">
          <cell r="A232">
            <v>23114</v>
          </cell>
          <cell r="C232">
            <v>23114</v>
          </cell>
          <cell r="D232" t="str">
            <v>C</v>
          </cell>
          <cell r="E232" t="str">
            <v>COMMUNITY FAMILY GUIDANCE</v>
          </cell>
          <cell r="AB232">
            <v>0</v>
          </cell>
        </row>
        <row r="233">
          <cell r="A233">
            <v>23114</v>
          </cell>
          <cell r="C233">
            <v>23114</v>
          </cell>
          <cell r="D233" t="str">
            <v>C</v>
          </cell>
          <cell r="E233" t="str">
            <v>COMMUNITY FAMILY GUIDANCE</v>
          </cell>
          <cell r="AB233">
            <v>0</v>
          </cell>
        </row>
        <row r="234">
          <cell r="A234">
            <v>23114</v>
          </cell>
          <cell r="C234">
            <v>23114</v>
          </cell>
          <cell r="D234" t="str">
            <v>C</v>
          </cell>
          <cell r="E234" t="str">
            <v>COMMUNITY FAMILY GUIDANCE</v>
          </cell>
          <cell r="AB234">
            <v>0</v>
          </cell>
        </row>
        <row r="235">
          <cell r="A235">
            <v>23114</v>
          </cell>
          <cell r="C235">
            <v>23114</v>
          </cell>
          <cell r="D235" t="str">
            <v>C</v>
          </cell>
          <cell r="E235" t="str">
            <v>COMMUNITY FAMILY GUIDANCE</v>
          </cell>
          <cell r="AB235">
            <v>0</v>
          </cell>
        </row>
        <row r="236">
          <cell r="A236">
            <v>23114</v>
          </cell>
          <cell r="C236">
            <v>23114</v>
          </cell>
          <cell r="D236" t="str">
            <v>C</v>
          </cell>
          <cell r="E236" t="str">
            <v>COMMUNITY FAMILY GUIDANCE</v>
          </cell>
          <cell r="AB236">
            <v>0</v>
          </cell>
        </row>
        <row r="237">
          <cell r="A237">
            <v>23114</v>
          </cell>
          <cell r="C237">
            <v>23114</v>
          </cell>
          <cell r="D237" t="str">
            <v>C</v>
          </cell>
          <cell r="E237" t="str">
            <v>COMMUNITY FAMILY GUIDANCE</v>
          </cell>
          <cell r="AB237">
            <v>0</v>
          </cell>
        </row>
        <row r="238">
          <cell r="A238">
            <v>23114</v>
          </cell>
          <cell r="C238">
            <v>23114</v>
          </cell>
          <cell r="D238" t="str">
            <v>C</v>
          </cell>
          <cell r="E238" t="str">
            <v>COMMUNITY FAMILY GUIDANCE</v>
          </cell>
          <cell r="AB238">
            <v>0</v>
          </cell>
        </row>
        <row r="239">
          <cell r="AB239">
            <v>0</v>
          </cell>
        </row>
        <row r="240">
          <cell r="A240" t="str">
            <v>02-26-01</v>
          </cell>
          <cell r="C240" t="str">
            <v>02-26-01</v>
          </cell>
          <cell r="E240" t="str">
            <v>CONTRACT - CFLF REQUEST</v>
          </cell>
        </row>
        <row r="241">
          <cell r="E241" t="str">
            <v>Variance</v>
          </cell>
        </row>
      </sheetData>
      <sheetData sheetId="20"/>
      <sheetData sheetId="21"/>
      <sheetData sheetId="22">
        <row r="1">
          <cell r="A1" t="str">
            <v>"N" Need Supercession</v>
          </cell>
          <cell r="E1" t="str">
            <v>LOS ANGELES COUNTY - DEPARTMENT OF MENTAL HEALTH</v>
          </cell>
        </row>
        <row r="2">
          <cell r="A2" t="str">
            <v>"Y" Amendment</v>
          </cell>
          <cell r="E2" t="str">
            <v>PROVIDER REIMBURSEMENT - CONTRACT  LISTING</v>
          </cell>
        </row>
        <row r="3">
          <cell r="E3" t="str">
            <v>FISCAL YEAR 2008-2009</v>
          </cell>
        </row>
        <row r="4">
          <cell r="E4" t="str">
            <v>AS OF February 15, 2009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</row>
        <row r="6">
          <cell r="B6" t="str">
            <v>CDAD</v>
          </cell>
          <cell r="H6" t="str">
            <v>Legal</v>
          </cell>
          <cell r="I6" t="str">
            <v>Plan</v>
          </cell>
          <cell r="K6" t="str">
            <v xml:space="preserve"> </v>
          </cell>
          <cell r="L6" t="str">
            <v>FYE 2008</v>
          </cell>
          <cell r="O6" t="str">
            <v>PLAN I</v>
          </cell>
          <cell r="P6" t="str">
            <v>PLAN III</v>
          </cell>
          <cell r="Q6" t="str">
            <v>PLAN I</v>
          </cell>
          <cell r="R6" t="str">
            <v>PLAN II</v>
          </cell>
          <cell r="S6" t="str">
            <v>PLAN I</v>
          </cell>
          <cell r="T6" t="str">
            <v>PLAN II</v>
          </cell>
          <cell r="U6" t="str">
            <v>PLAN II</v>
          </cell>
          <cell r="V6" t="str">
            <v>PLAN I</v>
          </cell>
          <cell r="W6" t="str">
            <v>PLAN II</v>
          </cell>
          <cell r="X6" t="str">
            <v>PLAN III</v>
          </cell>
          <cell r="Y6" t="str">
            <v>PLAN III</v>
          </cell>
          <cell r="Z6" t="str">
            <v>PLAN III</v>
          </cell>
          <cell r="AA6" t="str">
            <v>PLAN III</v>
          </cell>
          <cell r="AB6" t="str">
            <v>PLAN II</v>
          </cell>
          <cell r="AC6" t="str">
            <v>PLAN II</v>
          </cell>
          <cell r="AD6" t="str">
            <v>PLAN II</v>
          </cell>
          <cell r="AE6" t="str">
            <v>PLAN II</v>
          </cell>
          <cell r="AF6" t="str">
            <v>PLAN II</v>
          </cell>
          <cell r="AG6" t="str">
            <v>PLAN II</v>
          </cell>
          <cell r="AH6" t="str">
            <v>PLAN II</v>
          </cell>
          <cell r="AI6" t="str">
            <v>PLAN II</v>
          </cell>
          <cell r="AJ6" t="str">
            <v>PLAN II</v>
          </cell>
          <cell r="AK6" t="str">
            <v>PLAN II</v>
          </cell>
          <cell r="AL6" t="str">
            <v>PLAN II</v>
          </cell>
          <cell r="AM6" t="str">
            <v>PLAN II</v>
          </cell>
          <cell r="AN6" t="str">
            <v>PLAN II</v>
          </cell>
          <cell r="AO6" t="str">
            <v>PLAN II</v>
          </cell>
          <cell r="AP6" t="str">
            <v>PLAN II</v>
          </cell>
          <cell r="AQ6" t="str">
            <v xml:space="preserve">PLAN II </v>
          </cell>
          <cell r="AR6" t="str">
            <v>MHSA</v>
          </cell>
          <cell r="AS6" t="str">
            <v>MHSA (AB2034)</v>
          </cell>
          <cell r="AT6" t="str">
            <v>PLAN II</v>
          </cell>
          <cell r="AU6" t="str">
            <v>PLAN I</v>
          </cell>
          <cell r="AV6" t="str">
            <v>PLAN I</v>
          </cell>
          <cell r="AW6" t="str">
            <v>PLAN I</v>
          </cell>
          <cell r="AX6" t="str">
            <v>PLAN I</v>
          </cell>
          <cell r="AY6" t="str">
            <v>PLAN I</v>
          </cell>
          <cell r="AZ6" t="str">
            <v>PLAN I</v>
          </cell>
          <cell r="BA6" t="str">
            <v>PLAN I</v>
          </cell>
          <cell r="BB6" t="str">
            <v>PLAN I</v>
          </cell>
          <cell r="BC6" t="str">
            <v>PLAN II</v>
          </cell>
          <cell r="BD6" t="str">
            <v>PLAN II</v>
          </cell>
          <cell r="BE6" t="str">
            <v>PLAN II</v>
          </cell>
          <cell r="BF6" t="str">
            <v>PLAN II</v>
          </cell>
          <cell r="BG6" t="str">
            <v xml:space="preserve">  PLAN I               MHSA CHILD FSP</v>
          </cell>
          <cell r="BH6" t="str">
            <v xml:space="preserve">  PLAN I             MHSA CHILD FSP</v>
          </cell>
          <cell r="BI6" t="str">
            <v xml:space="preserve">  PLAN I               MHSA CHILD FSP</v>
          </cell>
          <cell r="BJ6" t="str">
            <v xml:space="preserve">  PLAN I               MHSA TAY FSP</v>
          </cell>
          <cell r="BK6" t="str">
            <v xml:space="preserve">   PLAN I           MHSA TAY FSP</v>
          </cell>
          <cell r="BL6" t="str">
            <v xml:space="preserve">  PLAN I               MHSA TAY FSP</v>
          </cell>
          <cell r="BM6" t="str">
            <v xml:space="preserve">  PLAN I            MHSA ADULT FSP</v>
          </cell>
          <cell r="BN6" t="str">
            <v xml:space="preserve">      PLAN  I                  MHSA   OLDER ADULT FSP</v>
          </cell>
          <cell r="BO6" t="str">
            <v>PLAN II ADULT WELLNESS CENTERS-NON CLIENT RUN</v>
          </cell>
          <cell r="BP6" t="str">
            <v>PLAN II  ADULT IMD STEP DOWN</v>
          </cell>
          <cell r="BQ6" t="str">
            <v>PLAN II</v>
          </cell>
          <cell r="BR6" t="str">
            <v xml:space="preserve">PLAN II </v>
          </cell>
          <cell r="BS6" t="str">
            <v>PLAN II</v>
          </cell>
          <cell r="BT6" t="str">
            <v>PLAN II</v>
          </cell>
          <cell r="BU6" t="str">
            <v>PLAN II</v>
          </cell>
          <cell r="BV6" t="str">
            <v>COUNTY CARE</v>
          </cell>
          <cell r="BW6" t="str">
            <v>AB 34/AB2034</v>
          </cell>
          <cell r="BX6" t="str">
            <v>AB 2034</v>
          </cell>
          <cell r="BY6" t="str">
            <v>DPSS</v>
          </cell>
          <cell r="BZ6" t="str">
            <v>DPSS</v>
          </cell>
          <cell r="CA6" t="str">
            <v>DPSS</v>
          </cell>
          <cell r="CB6" t="str">
            <v>DPSS</v>
          </cell>
          <cell r="CC6" t="str">
            <v>DPSS</v>
          </cell>
          <cell r="CD6" t="str">
            <v>DCFS -</v>
          </cell>
          <cell r="CE6" t="str">
            <v>DCFS -</v>
          </cell>
          <cell r="CF6" t="str">
            <v>DCFS -</v>
          </cell>
          <cell r="CG6" t="str">
            <v>DCFS</v>
          </cell>
          <cell r="CH6" t="str">
            <v>DCFS</v>
          </cell>
          <cell r="CI6" t="str">
            <v>DCFS</v>
          </cell>
          <cell r="CJ6" t="str">
            <v>CGF</v>
          </cell>
          <cell r="CK6" t="str">
            <v xml:space="preserve">DCFS </v>
          </cell>
          <cell r="CL6" t="str">
            <v xml:space="preserve">DCFS </v>
          </cell>
          <cell r="CM6" t="str">
            <v xml:space="preserve">DCFS  </v>
          </cell>
          <cell r="CN6" t="str">
            <v>DCFS JOINT</v>
          </cell>
          <cell r="CO6" t="str">
            <v xml:space="preserve">DCFS  </v>
          </cell>
          <cell r="CP6" t="str">
            <v xml:space="preserve">DCFS  </v>
          </cell>
          <cell r="CQ6" t="str">
            <v xml:space="preserve">DCFS </v>
          </cell>
          <cell r="CS6" t="str">
            <v>DHS</v>
          </cell>
          <cell r="CT6" t="str">
            <v>DHS</v>
          </cell>
          <cell r="CU6" t="str">
            <v>DHS</v>
          </cell>
          <cell r="CV6" t="str">
            <v xml:space="preserve">FFP </v>
          </cell>
          <cell r="CW6" t="str">
            <v xml:space="preserve">CGF </v>
          </cell>
          <cell r="CX6" t="str">
            <v>STATE</v>
          </cell>
          <cell r="CY6" t="str">
            <v>FEDERAL GRANT</v>
          </cell>
          <cell r="CZ6" t="str">
            <v>PROBATION
DEPARTMENT</v>
          </cell>
          <cell r="DA6" t="str">
            <v>PROBATION
DEPARTMENT</v>
          </cell>
          <cell r="DB6" t="str">
            <v>PROBATION
DEPARTMENT</v>
          </cell>
          <cell r="DC6" t="str">
            <v>PROBATION
DEPARTMENT</v>
          </cell>
          <cell r="DE6" t="str">
            <v>PROBATION
DEPARTMENT</v>
          </cell>
          <cell r="DF6" t="str">
            <v>FEDERAL GRANT</v>
          </cell>
          <cell r="DG6" t="str">
            <v>FEDERAL GRANT</v>
          </cell>
          <cell r="DH6" t="str">
            <v>STATE</v>
          </cell>
          <cell r="DI6" t="str">
            <v>FEDERAL GRANT</v>
          </cell>
          <cell r="DJ6" t="str">
            <v>FEDERAL GRANT</v>
          </cell>
          <cell r="DK6" t="str">
            <v>STATE</v>
          </cell>
          <cell r="DL6" t="str">
            <v>SHERIFF DEPT.</v>
          </cell>
          <cell r="DM6" t="str">
            <v>SHERIFF DEPT. MIOCR</v>
          </cell>
          <cell r="DN6" t="str">
            <v>SHERIFF DEPT. MIOCR</v>
          </cell>
          <cell r="DO6" t="str">
            <v xml:space="preserve">DCFS </v>
          </cell>
          <cell r="DP6" t="str">
            <v xml:space="preserve"> FFP</v>
          </cell>
          <cell r="DQ6" t="str">
            <v>SGF</v>
          </cell>
          <cell r="DR6" t="str">
            <v>CGF</v>
          </cell>
          <cell r="DS6" t="str">
            <v>FFP</v>
          </cell>
          <cell r="DT6" t="str">
            <v>CGF</v>
          </cell>
          <cell r="DU6" t="str">
            <v>FFP</v>
          </cell>
          <cell r="DV6" t="str">
            <v>CGF</v>
          </cell>
          <cell r="DW6" t="str">
            <v>AB/2034</v>
          </cell>
          <cell r="DY6" t="str">
            <v>PES</v>
          </cell>
          <cell r="DZ6" t="str">
            <v xml:space="preserve">PES GENERAL </v>
          </cell>
          <cell r="EA6" t="str">
            <v>State Managed Care Allocation</v>
          </cell>
          <cell r="EB6" t="str">
            <v>Approved</v>
          </cell>
          <cell r="EC6" t="str">
            <v>OFFSET</v>
          </cell>
          <cell r="ED6" t="str">
            <v>OFFSET</v>
          </cell>
          <cell r="EE6" t="str">
            <v>Net Contract</v>
          </cell>
          <cell r="EF6" t="str">
            <v>Encumbrance Authorization Log</v>
          </cell>
          <cell r="EG6" t="str">
            <v>Increase/(Decrease)</v>
          </cell>
          <cell r="EH6" t="str">
            <v>YTD</v>
          </cell>
        </row>
        <row r="7">
          <cell r="A7" t="str">
            <v>Unit</v>
          </cell>
          <cell r="B7" t="str">
            <v>Organization Name</v>
          </cell>
          <cell r="D7" t="str">
            <v>Vender</v>
          </cell>
          <cell r="E7" t="str">
            <v>Unit</v>
          </cell>
          <cell r="F7" t="str">
            <v>ENCUMB</v>
          </cell>
          <cell r="G7" t="str">
            <v>Vendor</v>
          </cell>
          <cell r="H7" t="str">
            <v>Entity</v>
          </cell>
          <cell r="I7" t="str">
            <v>PayTO</v>
          </cell>
          <cell r="K7" t="str">
            <v>Organization Name</v>
          </cell>
          <cell r="L7" t="str">
            <v xml:space="preserve">Reporting </v>
          </cell>
          <cell r="M7" t="str">
            <v>Amend</v>
          </cell>
          <cell r="N7" t="str">
            <v>Amendment</v>
          </cell>
          <cell r="O7" t="str">
            <v>CHILD FSP</v>
          </cell>
          <cell r="P7" t="str">
            <v>FSS</v>
          </cell>
          <cell r="Q7" t="str">
            <v>TAY FSP</v>
          </cell>
          <cell r="R7" t="str">
            <v>TAY</v>
          </cell>
          <cell r="S7" t="str">
            <v>ADULT FSP</v>
          </cell>
          <cell r="T7" t="str">
            <v xml:space="preserve">ADULT </v>
          </cell>
          <cell r="U7" t="str">
            <v>ADULT</v>
          </cell>
          <cell r="V7" t="str">
            <v>OLD/ADLT FSP</v>
          </cell>
          <cell r="W7" t="str">
            <v>OLDER ADULT</v>
          </cell>
          <cell r="AB7" t="str">
            <v>CHILD</v>
          </cell>
          <cell r="AC7" t="str">
            <v>CHILD</v>
          </cell>
          <cell r="AD7" t="str">
            <v>CHILD</v>
          </cell>
          <cell r="AE7" t="str">
            <v>CHILD</v>
          </cell>
          <cell r="AF7" t="str">
            <v>CHILD</v>
          </cell>
          <cell r="AG7" t="str">
            <v>TAY</v>
          </cell>
          <cell r="AH7" t="str">
            <v>TAY</v>
          </cell>
          <cell r="AI7" t="str">
            <v>TAY</v>
          </cell>
          <cell r="AJ7" t="str">
            <v>TAY</v>
          </cell>
          <cell r="AK7" t="str">
            <v>TAY</v>
          </cell>
          <cell r="AL7" t="str">
            <v>ADULT</v>
          </cell>
          <cell r="AM7" t="str">
            <v>ADULT</v>
          </cell>
          <cell r="AN7" t="str">
            <v>ADULT</v>
          </cell>
          <cell r="AO7" t="str">
            <v>OLDER ADULT</v>
          </cell>
          <cell r="AP7" t="str">
            <v>OLDER ADULT</v>
          </cell>
          <cell r="AQ7" t="str">
            <v>OLDER ADULT</v>
          </cell>
          <cell r="AR7" t="str">
            <v>(AB2034)</v>
          </cell>
          <cell r="AS7" t="str">
            <v>NON-EPSDT MATCH</v>
          </cell>
          <cell r="AT7" t="str">
            <v>URGENT CARE</v>
          </cell>
          <cell r="AU7" t="str">
            <v>CHILD FSP</v>
          </cell>
          <cell r="AV7" t="str">
            <v>TAY FSP</v>
          </cell>
          <cell r="AW7" t="str">
            <v>ADULT FSP</v>
          </cell>
          <cell r="AX7" t="str">
            <v>OLDR/ADLT FSP</v>
          </cell>
          <cell r="AY7" t="str">
            <v>CHILD FSP</v>
          </cell>
          <cell r="AZ7" t="str">
            <v>TAY FSP</v>
          </cell>
          <cell r="BA7" t="str">
            <v>ADULT FSP</v>
          </cell>
          <cell r="BB7" t="str">
            <v>OLDR/ADLT FSP</v>
          </cell>
          <cell r="BC7" t="str">
            <v>ADULT</v>
          </cell>
          <cell r="BD7" t="str">
            <v>CHILD</v>
          </cell>
          <cell r="BE7" t="str">
            <v>TAY</v>
          </cell>
          <cell r="BF7" t="str">
            <v>ENRICHED RESIDENTIAL SERVICES</v>
          </cell>
          <cell r="BG7" t="str">
            <v>EPSDT  MATCH</v>
          </cell>
          <cell r="BH7" t="str">
            <v>NON-EPSDT MATCH</v>
          </cell>
          <cell r="BI7" t="str">
            <v>HEALTHY FAMILIES
MATCH</v>
          </cell>
          <cell r="BJ7" t="str">
            <v>EPSDT  MATCH</v>
          </cell>
          <cell r="BK7" t="str">
            <v>NON-EPSDT MATCH</v>
          </cell>
          <cell r="BL7" t="str">
            <v>HEALTHY FAMILIES
MATCH</v>
          </cell>
          <cell r="BM7" t="str">
            <v>NON-EPSDT MATCH</v>
          </cell>
          <cell r="BN7" t="str">
            <v>NON-EPSDT MATCH</v>
          </cell>
          <cell r="BO7" t="str">
            <v>NON-EPSDT MATCH</v>
          </cell>
          <cell r="BP7" t="str">
            <v>NON-EPSDT MATCH</v>
          </cell>
          <cell r="BQ7" t="str">
            <v>URGENT CARE</v>
          </cell>
          <cell r="BR7" t="str">
            <v>URGENT CARE</v>
          </cell>
          <cell r="BS7" t="str">
            <v>ADULT</v>
          </cell>
          <cell r="BU7" t="str">
            <v>OLDER ADULT</v>
          </cell>
          <cell r="BY7" t="str">
            <v>CalWORKs</v>
          </cell>
          <cell r="BZ7" t="str">
            <v>CalWORKs</v>
          </cell>
          <cell r="CA7" t="str">
            <v>CalWORKs</v>
          </cell>
          <cell r="CB7" t="str">
            <v>CalWORKs</v>
          </cell>
          <cell r="CC7" t="str">
            <v>GROW</v>
          </cell>
          <cell r="CD7" t="str">
            <v>AB 1733/AB2994</v>
          </cell>
          <cell r="CE7" t="str">
            <v>FAMILY 
PRESERVATION</v>
          </cell>
          <cell r="CF7" t="str">
            <v>STARVIEW</v>
          </cell>
          <cell r="CG7" t="str">
            <v>WRAPAROUND
EPSDT-MATCH</v>
          </cell>
          <cell r="CH7" t="str">
            <v xml:space="preserve">WRAPAROUND
</v>
          </cell>
          <cell r="CI7" t="str">
            <v>STATE-STOP</v>
          </cell>
          <cell r="CJ7" t="str">
            <v>STOP MATCH</v>
          </cell>
          <cell r="CK7" t="str">
            <v>MAT</v>
          </cell>
          <cell r="CL7" t="str">
            <v>MAT</v>
          </cell>
          <cell r="CM7" t="str">
            <v>MEDI-CAL HUBS
START UP COST</v>
          </cell>
          <cell r="CN7" t="str">
            <v>JOINT
ASSESSMENT 
PROGRAM</v>
          </cell>
          <cell r="CO7" t="str">
            <v>BASIC KATIE A.</v>
          </cell>
          <cell r="CP7" t="str">
            <v>INTENSIVE IN HOME KATIE A.</v>
          </cell>
          <cell r="CQ7" t="str">
            <v>FOSTER CARE</v>
          </cell>
          <cell r="CR7" t="str">
            <v>INTENSIVE IN HOME FOSTER CARE</v>
          </cell>
          <cell r="CS7" t="str">
            <v>DUAL DIAGNOSIS/LAMP/SOCIAL MODEL RECOVERY</v>
          </cell>
          <cell r="CT7" t="str">
            <v>SOCIAL MODEL
RECOVERY</v>
          </cell>
          <cell r="CU7" t="str">
            <v>LAMP</v>
          </cell>
          <cell r="CV7" t="str">
            <v xml:space="preserve"> MAA</v>
          </cell>
          <cell r="CW7" t="str">
            <v>MAA</v>
          </cell>
          <cell r="CX7" t="str">
            <v>HIV-AIDS</v>
          </cell>
          <cell r="CY7" t="str">
            <v>PATH MCKINNEY</v>
          </cell>
          <cell r="DB7" t="str">
            <v>MIOCR</v>
          </cell>
          <cell r="DC7" t="str">
            <v>Title IV Waiver</v>
          </cell>
          <cell r="DD7" t="str">
            <v>STATE 
SCHIFF CARDENAS</v>
          </cell>
          <cell r="DE7" t="str">
            <v>STATE 
SCHIFF CARDENAS</v>
          </cell>
          <cell r="DF7" t="str">
            <v>SAMHSA</v>
          </cell>
          <cell r="DG7" t="str">
            <v>SAMHSA</v>
          </cell>
          <cell r="DH7" t="str">
            <v>SB90</v>
          </cell>
          <cell r="DI7" t="str">
            <v>SAMHSA</v>
          </cell>
          <cell r="DJ7" t="str">
            <v xml:space="preserve">IDEA </v>
          </cell>
          <cell r="DK7" t="str">
            <v>SB1807</v>
          </cell>
          <cell r="DL7" t="str">
            <v>MIOCR</v>
          </cell>
          <cell r="DM7" t="str">
            <v>MIOCR</v>
          </cell>
          <cell r="DN7" t="str">
            <v>MIOCR</v>
          </cell>
          <cell r="DO7" t="str">
            <v>INDEPENDENT 
LIVING</v>
          </cell>
          <cell r="DP7" t="str">
            <v>EPSDT</v>
          </cell>
          <cell r="DQ7" t="str">
            <v>EPSDT</v>
          </cell>
          <cell r="DR7" t="str">
            <v>EPSDT</v>
          </cell>
          <cell r="DS7" t="str">
            <v>HEALTHY FAMILIES</v>
          </cell>
          <cell r="DT7" t="str">
            <v>HEALTHY FAMILIES</v>
          </cell>
          <cell r="DU7" t="str">
            <v xml:space="preserve">NON-EPSDT </v>
          </cell>
          <cell r="DV7" t="str">
            <v>NON-EPSDT</v>
          </cell>
          <cell r="DW7" t="str">
            <v xml:space="preserve">NON EPSDT </v>
          </cell>
          <cell r="DX7" t="str">
            <v>MHSA</v>
          </cell>
          <cell r="DY7" t="str">
            <v>DECOMPRESSION</v>
          </cell>
          <cell r="DZ7" t="str">
            <v>&amp; PDP</v>
          </cell>
          <cell r="EA7" t="str">
            <v>FFS STATE ALLOCATION</v>
          </cell>
          <cell r="EB7" t="str">
            <v>K Amount</v>
          </cell>
          <cell r="EC7" t="str">
            <v>A/O xx/xx/xx Report-YTD</v>
          </cell>
          <cell r="ED7" t="str">
            <v>A/O Report</v>
          </cell>
          <cell r="EE7" t="str">
            <v>Hard $ Amount</v>
          </cell>
          <cell r="EF7" t="str">
            <v xml:space="preserve">as of </v>
          </cell>
          <cell r="EG7" t="str">
            <v>Encumbrance</v>
          </cell>
          <cell r="EH7" t="str">
            <v>Offset</v>
          </cell>
        </row>
        <row r="8">
          <cell r="A8" t="str">
            <v>Code</v>
          </cell>
          <cell r="B8" t="str">
            <v>Legal Entity Name (dba)  - per Contract</v>
          </cell>
          <cell r="D8" t="str">
            <v>Code</v>
          </cell>
          <cell r="E8" t="str">
            <v>Code</v>
          </cell>
          <cell r="G8" t="str">
            <v>Number</v>
          </cell>
          <cell r="H8" t="str">
            <v>Code</v>
          </cell>
          <cell r="I8" t="str">
            <v>ID</v>
          </cell>
          <cell r="J8" t="str">
            <v>Various Plans</v>
          </cell>
          <cell r="K8" t="str">
            <v>Legal Entity Name (dba)  - per Contract</v>
          </cell>
          <cell r="L8" t="str">
            <v>Code</v>
          </cell>
          <cell r="M8" t="str">
            <v>#</v>
          </cell>
          <cell r="N8" t="str">
            <v>Amount</v>
          </cell>
          <cell r="O8" t="str">
            <v>MHS</v>
          </cell>
          <cell r="Q8" t="str">
            <v>MHS</v>
          </cell>
          <cell r="R8" t="str">
            <v>PROBATION CAMPS</v>
          </cell>
          <cell r="S8" t="str">
            <v>MHS</v>
          </cell>
          <cell r="T8" t="str">
            <v>WELLNESS CENTER -NON CLIENT RUN</v>
          </cell>
          <cell r="U8" t="str">
            <v>IMD STEP DOWN</v>
          </cell>
          <cell r="V8" t="str">
            <v>MHS</v>
          </cell>
          <cell r="W8" t="str">
            <v>FIELD CAPABLE
CLINICAL SRVCS.
(MHS)</v>
          </cell>
          <cell r="X8" t="str">
            <v>MHSA WORKFORCE TRAINING</v>
          </cell>
          <cell r="Y8" t="str">
            <v>OUTREACH AND ENGAGEMENT NON EPSDT</v>
          </cell>
          <cell r="Z8" t="str">
            <v>OUTREACH AND ENGAGEMENT</v>
          </cell>
          <cell r="AA8" t="str">
            <v>Mental Health Services Act (MHSA) - Jail Linkage Services</v>
          </cell>
          <cell r="AB8" t="str">
            <v>FIELD CAPABLE
CLINICAL SRVCS.
 (MHS)</v>
          </cell>
          <cell r="AC8" t="str">
            <v>FIELD CAPABLE
CLINICAL SRVCS. FLEX FUNDS (CSS)</v>
          </cell>
          <cell r="AD8" t="str">
            <v>FIELD CAPABLE
CLINICAL SRVCS.
ONE-TIME COST</v>
          </cell>
          <cell r="AE8" t="str">
            <v>FIELD CAPABLE
CLINICAL SRVCS.NON-EPSDT MATCH</v>
          </cell>
          <cell r="AF8" t="str">
            <v>FIELD CAPABLE
HEALTHY FAMILIES   
MATCH</v>
          </cell>
          <cell r="AG8" t="str">
            <v>FIELD CAPABLE
CLINICAL SRVCS.
 (MHS)</v>
          </cell>
          <cell r="AH8" t="str">
            <v>FIELD CAPABLE
CLINICAL SRVCS. FLEX FUNDS (CSS)</v>
          </cell>
          <cell r="AI8" t="str">
            <v>FIELD CAPABLE
CLINICAL SRVCS.
ONE-TIME COST</v>
          </cell>
          <cell r="AJ8" t="str">
            <v>FIELD CAPABLE
CLINICAL SRVCS.
FFP MATCH</v>
          </cell>
          <cell r="AK8" t="str">
            <v>FIELD CAPABLE
HEALTHY FAMILIES   
MATCH</v>
          </cell>
          <cell r="AL8" t="str">
            <v>FIELD CAPABLE
CLINICAL SRVCS.
 (MHS)</v>
          </cell>
          <cell r="AM8" t="str">
            <v>FIELD CAPABLE
CLINICAL SRVCS. FLEX FUNDS (CSS)</v>
          </cell>
          <cell r="AN8" t="str">
            <v>FIELD CAPABLE
CLINICAL SRVCS.
FFP MATCH</v>
          </cell>
          <cell r="AO8" t="str">
            <v>FIELD CAPABLE
CLINICAL SRVCS. FLEX FUNDS (CSS)</v>
          </cell>
          <cell r="AP8" t="str">
            <v>FIELD CAPABLE
CLINICAL SRVCS.
ONE-TIME COST</v>
          </cell>
          <cell r="AQ8" t="str">
            <v>FIELD CAPABLE
CLINICAL SRVCS.
FFP MATCH</v>
          </cell>
          <cell r="AT8" t="str">
            <v>CROSS CUTTING</v>
          </cell>
          <cell r="AU8" t="str">
            <v>CSS</v>
          </cell>
          <cell r="AV8" t="str">
            <v>CSS</v>
          </cell>
          <cell r="AW8" t="str">
            <v>CSS</v>
          </cell>
          <cell r="AX8" t="str">
            <v>CSS</v>
          </cell>
          <cell r="AY8" t="str">
            <v>ONETIME</v>
          </cell>
          <cell r="AZ8" t="str">
            <v>ONETIME</v>
          </cell>
          <cell r="BA8" t="str">
            <v>ONETIME</v>
          </cell>
          <cell r="BB8" t="str">
            <v>ONETIME</v>
          </cell>
          <cell r="BC8" t="str">
            <v>ONETIME</v>
          </cell>
          <cell r="BD8" t="str">
            <v>ONETIME</v>
          </cell>
          <cell r="BE8" t="str">
            <v>ONETIME</v>
          </cell>
          <cell r="BF8" t="str">
            <v>ONETIME</v>
          </cell>
          <cell r="BQ8" t="str">
            <v>EPSDT MATCH</v>
          </cell>
          <cell r="BR8" t="str">
            <v>NON-EPSDT MATCH</v>
          </cell>
          <cell r="BS8" t="str">
            <v>WELLNESS CLIENT RUN</v>
          </cell>
          <cell r="BT8" t="str">
            <v>CROSS CUTTING- ENRICHED RESIDENTIAL SERV.</v>
          </cell>
          <cell r="BU8" t="str">
            <v>OLDER ADULT SERVICE EXTENDERS</v>
          </cell>
          <cell r="BW8" t="str">
            <v>AB2034              MHS</v>
          </cell>
          <cell r="BX8" t="str">
            <v>CLIENT  
SUPPORTIVE</v>
          </cell>
          <cell r="BY8" t="str">
            <v>MHS</v>
          </cell>
          <cell r="BZ8" t="str">
            <v>FAMILY PROJECT
MHS</v>
          </cell>
          <cell r="CA8" t="str">
            <v>CSS</v>
          </cell>
          <cell r="CB8" t="str">
            <v>FLEX FUNDS</v>
          </cell>
          <cell r="CD8" t="str">
            <v>MHS</v>
          </cell>
          <cell r="CE8" t="str">
            <v>MHS</v>
          </cell>
          <cell r="CF8" t="str">
            <v>MHS</v>
          </cell>
          <cell r="CG8" t="str">
            <v>MHS</v>
          </cell>
          <cell r="CH8" t="str">
            <v>MHS</v>
          </cell>
          <cell r="CI8" t="str">
            <v>MHS</v>
          </cell>
          <cell r="CJ8" t="str">
            <v>MHS</v>
          </cell>
          <cell r="CK8" t="str">
            <v>MULTIDISCIPLINARY ASSESSMENT &amp; TREATMENT</v>
          </cell>
          <cell r="CL8" t="str">
            <v>MULTIDISCIPLINARY ASSESSMENT &amp; TREATMENT EPSDT-FFP MATCH</v>
          </cell>
          <cell r="CP8" t="str">
            <v>EPSDT-FFP MATCH</v>
          </cell>
          <cell r="CQ8" t="str">
            <v>EPSDT-FFP MATCH</v>
          </cell>
          <cell r="CR8" t="str">
            <v>EPSDT-FFP MATCH</v>
          </cell>
          <cell r="CX8" t="str">
            <v>MHS</v>
          </cell>
          <cell r="CY8" t="str">
            <v>MHS</v>
          </cell>
          <cell r="CZ8" t="str">
            <v>NEUROBEHAVIORAL DEMONSTRATION PILOT PROJECT</v>
          </cell>
          <cell r="DA8" t="str">
            <v>SUBSTANCE ABUSE/
CO-OCCURING DISORDER SVCS.</v>
          </cell>
          <cell r="DB8" t="str">
            <v>EPSDT-FFP MATCH</v>
          </cell>
          <cell r="DC8" t="str">
            <v>EPSDT MATCH</v>
          </cell>
          <cell r="DD8" t="str">
            <v>MHSAT</v>
          </cell>
          <cell r="DE8" t="str">
            <v>MST</v>
          </cell>
          <cell r="DG8" t="str">
            <v>CHILD
MENTAL HEALTH
INITIATIVE</v>
          </cell>
          <cell r="DH8" t="str">
            <v xml:space="preserve">AB 3632 </v>
          </cell>
          <cell r="DI8" t="str">
            <v>Targeted Capacity Expansion</v>
          </cell>
          <cell r="DJ8" t="str">
            <v>AB3632</v>
          </cell>
          <cell r="DK8" t="str">
            <v>AB 3632</v>
          </cell>
          <cell r="DL8" t="str">
            <v>Mentally Ill Offender Crime Reduction Program</v>
          </cell>
          <cell r="DM8" t="str">
            <v>NON EPSDT-FFP MATCH</v>
          </cell>
          <cell r="DN8" t="str">
            <v>EPSDT-FFP MATCH</v>
          </cell>
          <cell r="DR8" t="str">
            <v>MATCH</v>
          </cell>
          <cell r="DT8" t="str">
            <v>MATCH</v>
          </cell>
          <cell r="DV8" t="str">
            <v>MATCH</v>
          </cell>
          <cell r="DW8" t="str">
            <v>MATCH</v>
          </cell>
          <cell r="DX8" t="str">
            <v>PLAN TO PLAN</v>
          </cell>
          <cell r="EB8" t="str">
            <v>(3)=(1)+(2)</v>
          </cell>
          <cell r="EC8" t="str">
            <v>already reduced (4)</v>
          </cell>
          <cell r="ED8" t="str">
            <v>to be reduced (4a)</v>
          </cell>
          <cell r="EE8" t="str">
            <v>(5)   (3-4)</v>
          </cell>
          <cell r="EF8" t="str">
            <v>(4)</v>
          </cell>
          <cell r="EG8" t="str">
            <v>(3)-(4)</v>
          </cell>
          <cell r="EH8" t="str">
            <v>Per Provider</v>
          </cell>
        </row>
        <row r="9">
          <cell r="C9">
            <v>1</v>
          </cell>
          <cell r="O9" t="str">
            <v>H901</v>
          </cell>
          <cell r="P9" t="str">
            <v>H902</v>
          </cell>
          <cell r="Q9" t="str">
            <v>H907</v>
          </cell>
          <cell r="R9" t="str">
            <v>H913</v>
          </cell>
          <cell r="S9" t="str">
            <v>H914</v>
          </cell>
          <cell r="T9" t="str">
            <v>H916</v>
          </cell>
          <cell r="U9" t="str">
            <v>H918</v>
          </cell>
          <cell r="V9" t="str">
            <v>H923</v>
          </cell>
          <cell r="W9" t="str">
            <v>H926</v>
          </cell>
          <cell r="X9" t="str">
            <v>H939</v>
          </cell>
          <cell r="Y9" t="str">
            <v>TBA11</v>
          </cell>
          <cell r="Z9" t="str">
            <v>H995</v>
          </cell>
          <cell r="AA9" t="str">
            <v>H922</v>
          </cell>
          <cell r="AB9" t="str">
            <v>H998</v>
          </cell>
          <cell r="AC9" t="str">
            <v>H9A3</v>
          </cell>
          <cell r="AD9" t="str">
            <v>H9A1</v>
          </cell>
          <cell r="AE9" t="str">
            <v>H9A7</v>
          </cell>
          <cell r="AF9" t="str">
            <v>H9A8</v>
          </cell>
          <cell r="AG9" t="str">
            <v>H997</v>
          </cell>
          <cell r="AH9" t="str">
            <v>H9A4</v>
          </cell>
          <cell r="AI9" t="str">
            <v>H9A2</v>
          </cell>
          <cell r="AJ9" t="str">
            <v>H9A9</v>
          </cell>
          <cell r="AK9" t="str">
            <v>H9B0</v>
          </cell>
          <cell r="AL9" t="str">
            <v>H9A0</v>
          </cell>
          <cell r="AM9" t="str">
            <v>H9A5</v>
          </cell>
          <cell r="AN9" t="str">
            <v>H9A6</v>
          </cell>
          <cell r="AO9" t="str">
            <v>H987</v>
          </cell>
          <cell r="AP9" t="str">
            <v>H966</v>
          </cell>
          <cell r="AQ9" t="str">
            <v>H980</v>
          </cell>
          <cell r="AR9" t="str">
            <v>H950</v>
          </cell>
          <cell r="AS9" t="str">
            <v>H991</v>
          </cell>
          <cell r="AT9" t="str">
            <v>H933</v>
          </cell>
          <cell r="AU9" t="str">
            <v>H955</v>
          </cell>
          <cell r="AV9" t="str">
            <v>H956</v>
          </cell>
          <cell r="AW9" t="str">
            <v>H957</v>
          </cell>
          <cell r="AX9" t="str">
            <v>H958</v>
          </cell>
          <cell r="AY9" t="str">
            <v>H959</v>
          </cell>
          <cell r="AZ9" t="str">
            <v>H960</v>
          </cell>
          <cell r="BA9" t="str">
            <v>H961</v>
          </cell>
          <cell r="BB9" t="str">
            <v>H962</v>
          </cell>
          <cell r="BC9" t="str">
            <v>H965</v>
          </cell>
          <cell r="BD9" t="str">
            <v>H963</v>
          </cell>
          <cell r="BE9" t="str">
            <v>H964</v>
          </cell>
          <cell r="BF9" t="str">
            <v>H967</v>
          </cell>
          <cell r="BG9" t="str">
            <v>H968</v>
          </cell>
          <cell r="BH9" t="str">
            <v>H969</v>
          </cell>
          <cell r="BI9" t="str">
            <v>H970</v>
          </cell>
          <cell r="BJ9" t="str">
            <v>H971</v>
          </cell>
          <cell r="BK9" t="str">
            <v>H972</v>
          </cell>
          <cell r="BL9" t="str">
            <v>H973</v>
          </cell>
          <cell r="BM9" t="str">
            <v>H974</v>
          </cell>
          <cell r="BN9" t="str">
            <v>H975</v>
          </cell>
          <cell r="BO9" t="str">
            <v>H977</v>
          </cell>
          <cell r="BP9" t="str">
            <v>H979</v>
          </cell>
          <cell r="BQ9" t="str">
            <v>H981</v>
          </cell>
          <cell r="BR9" t="str">
            <v>H982</v>
          </cell>
          <cell r="BS9" t="str">
            <v>H985</v>
          </cell>
          <cell r="BT9" t="str">
            <v>H986</v>
          </cell>
          <cell r="BU9" t="str">
            <v>H928</v>
          </cell>
          <cell r="BV9" t="str">
            <v>M902</v>
          </cell>
          <cell r="BW9" t="str">
            <v>M903</v>
          </cell>
          <cell r="BX9" t="str">
            <v>M934</v>
          </cell>
          <cell r="BY9" t="str">
            <v>M906</v>
          </cell>
          <cell r="BZ9" t="str">
            <v>M957</v>
          </cell>
          <cell r="CA9" t="str">
            <v>M965</v>
          </cell>
          <cell r="CB9" t="str">
            <v>M966</v>
          </cell>
          <cell r="CC9" t="str">
            <v>M920</v>
          </cell>
          <cell r="CD9" t="str">
            <v>M911</v>
          </cell>
          <cell r="CE9" t="str">
            <v>M912</v>
          </cell>
          <cell r="CF9" t="str">
            <v>M914</v>
          </cell>
          <cell r="CG9" t="str">
            <v>TBA9</v>
          </cell>
          <cell r="CH9" t="str">
            <v>TBA10</v>
          </cell>
          <cell r="CI9" t="str">
            <v>M915</v>
          </cell>
          <cell r="CJ9" t="str">
            <v>M952</v>
          </cell>
          <cell r="CK9" t="str">
            <v>M979</v>
          </cell>
          <cell r="CL9" t="str">
            <v>TBA5</v>
          </cell>
          <cell r="CM9" t="str">
            <v>M969</v>
          </cell>
          <cell r="CN9" t="str">
            <v>M970</v>
          </cell>
          <cell r="CO9" t="str">
            <v>M992</v>
          </cell>
          <cell r="CP9" t="str">
            <v>TBA4</v>
          </cell>
          <cell r="CQ9" t="str">
            <v>M973</v>
          </cell>
          <cell r="CR9" t="str">
            <v>M974</v>
          </cell>
          <cell r="CS9" t="str">
            <v>M917</v>
          </cell>
          <cell r="CV9" t="str">
            <v>M919</v>
          </cell>
          <cell r="CW9" t="str">
            <v>M933</v>
          </cell>
          <cell r="CX9" t="str">
            <v>M922</v>
          </cell>
          <cell r="CY9" t="str">
            <v>M923</v>
          </cell>
          <cell r="CZ9" t="str">
            <v>TBA7</v>
          </cell>
          <cell r="DA9" t="str">
            <v>M987</v>
          </cell>
          <cell r="DB9" t="str">
            <v>M989</v>
          </cell>
          <cell r="DC9" t="str">
            <v>TBA6</v>
          </cell>
          <cell r="DD9" t="str">
            <v>M924</v>
          </cell>
          <cell r="DE9" t="str">
            <v>M968</v>
          </cell>
          <cell r="DF9" t="str">
            <v>M925</v>
          </cell>
          <cell r="DG9" t="str">
            <v>M964</v>
          </cell>
          <cell r="DH9" t="str">
            <v>M926</v>
          </cell>
          <cell r="DI9" t="str">
            <v>M971</v>
          </cell>
          <cell r="DJ9" t="str">
            <v>M972</v>
          </cell>
          <cell r="DK9" t="str">
            <v>M978</v>
          </cell>
          <cell r="DL9" t="str">
            <v>M976</v>
          </cell>
          <cell r="DM9" t="str">
            <v>M977</v>
          </cell>
          <cell r="DN9" t="str">
            <v>M990</v>
          </cell>
          <cell r="DO9" t="str">
            <v>M930</v>
          </cell>
          <cell r="DP9" t="str">
            <v>M931</v>
          </cell>
          <cell r="DQ9" t="str">
            <v>M932</v>
          </cell>
          <cell r="DR9" t="str">
            <v>M941</v>
          </cell>
          <cell r="DS9" t="str">
            <v>M950</v>
          </cell>
          <cell r="DT9" t="str">
            <v>M944</v>
          </cell>
          <cell r="DU9" t="str">
            <v>M949</v>
          </cell>
          <cell r="DV9" t="str">
            <v>M951</v>
          </cell>
          <cell r="DW9" t="str">
            <v>M967</v>
          </cell>
          <cell r="DX9" t="str">
            <v>M960</v>
          </cell>
          <cell r="DY9" t="str">
            <v>M961</v>
          </cell>
          <cell r="DZ9" t="str">
            <v>M962</v>
          </cell>
          <cell r="EA9" t="str">
            <v>M959</v>
          </cell>
          <cell r="EB9" t="str">
            <v>Maximum Board</v>
          </cell>
          <cell r="EF9" t="str">
            <v xml:space="preserve">Encumbrance </v>
          </cell>
        </row>
        <row r="10">
          <cell r="A10">
            <v>18616</v>
          </cell>
          <cell r="C10">
            <v>134</v>
          </cell>
          <cell r="D10" t="str">
            <v>102616</v>
          </cell>
          <cell r="E10">
            <v>18616</v>
          </cell>
          <cell r="F10" t="str">
            <v>09C00026</v>
          </cell>
          <cell r="G10" t="str">
            <v>102616</v>
          </cell>
          <cell r="H10" t="str">
            <v>00888</v>
          </cell>
          <cell r="J10" t="str">
            <v>UNIQUE CONTRACTS</v>
          </cell>
          <cell r="K10" t="str">
            <v>Aurora Charter Oak, LLC  (Charter Behav Hlth Sys)</v>
          </cell>
          <cell r="L10" t="str">
            <v>MH190012</v>
          </cell>
          <cell r="M10" t="str">
            <v>NEW</v>
          </cell>
          <cell r="N10">
            <v>0</v>
          </cell>
          <cell r="BV10">
            <v>1744766</v>
          </cell>
          <cell r="EB10">
            <v>1744766</v>
          </cell>
          <cell r="EE10">
            <v>1744766</v>
          </cell>
          <cell r="EG10">
            <v>1744766</v>
          </cell>
          <cell r="EI10">
            <v>-1744766</v>
          </cell>
        </row>
        <row r="11">
          <cell r="A11">
            <v>18617</v>
          </cell>
          <cell r="B11" t="str">
            <v>Tri-City Mental Health Center</v>
          </cell>
          <cell r="C11">
            <v>120</v>
          </cell>
          <cell r="D11">
            <v>506708</v>
          </cell>
          <cell r="E11">
            <v>18617</v>
          </cell>
          <cell r="F11" t="str">
            <v>NA</v>
          </cell>
          <cell r="G11">
            <v>506708</v>
          </cell>
          <cell r="H11" t="str">
            <v>00066</v>
          </cell>
          <cell r="K11" t="str">
            <v>Tri-City Mental Health Center</v>
          </cell>
          <cell r="L11" t="str">
            <v>MH120287</v>
          </cell>
          <cell r="M11" t="str">
            <v>New</v>
          </cell>
          <cell r="N11">
            <v>0</v>
          </cell>
          <cell r="DP11">
            <v>1152269</v>
          </cell>
          <cell r="DQ11">
            <v>879437</v>
          </cell>
          <cell r="DU11">
            <v>1926530</v>
          </cell>
          <cell r="EB11">
            <v>3958236</v>
          </cell>
          <cell r="EE11">
            <v>3958236</v>
          </cell>
          <cell r="EG11">
            <v>3958236</v>
          </cell>
          <cell r="EI11">
            <v>-3958236</v>
          </cell>
        </row>
        <row r="12">
          <cell r="A12">
            <v>18618</v>
          </cell>
          <cell r="B12" t="str">
            <v>Pacific Asian Counseling Services</v>
          </cell>
          <cell r="C12">
            <v>79</v>
          </cell>
          <cell r="D12" t="str">
            <v>503051</v>
          </cell>
          <cell r="E12">
            <v>18618</v>
          </cell>
          <cell r="F12" t="str">
            <v>09C00117</v>
          </cell>
          <cell r="G12" t="str">
            <v>503051</v>
          </cell>
          <cell r="H12" t="str">
            <v>00579</v>
          </cell>
          <cell r="I12" t="str">
            <v>92</v>
          </cell>
          <cell r="K12" t="str">
            <v>Pacific Asian Counseling Services (WRAP)</v>
          </cell>
          <cell r="L12" t="str">
            <v>MH120380</v>
          </cell>
          <cell r="M12" t="str">
            <v>New</v>
          </cell>
          <cell r="N12">
            <v>0</v>
          </cell>
          <cell r="AL12">
            <v>68900</v>
          </cell>
          <cell r="BV12">
            <v>31100</v>
          </cell>
          <cell r="BY12">
            <v>350000</v>
          </cell>
          <cell r="DP12">
            <v>548000</v>
          </cell>
          <cell r="DQ12">
            <v>473362</v>
          </cell>
          <cell r="DR12">
            <v>74638</v>
          </cell>
          <cell r="DS12">
            <v>20735</v>
          </cell>
          <cell r="DT12">
            <v>11165</v>
          </cell>
          <cell r="DU12">
            <v>256150</v>
          </cell>
          <cell r="DV12">
            <v>256150</v>
          </cell>
          <cell r="EB12">
            <v>2090200</v>
          </cell>
          <cell r="EE12">
            <v>2090200</v>
          </cell>
          <cell r="EG12">
            <v>2090200</v>
          </cell>
          <cell r="EH12">
            <v>24626</v>
          </cell>
          <cell r="EI12">
            <v>-2090200</v>
          </cell>
        </row>
        <row r="13">
          <cell r="A13">
            <v>18626</v>
          </cell>
          <cell r="B13" t="str">
            <v>South Central Health and Rehabilitation Prog. (SCHARP)</v>
          </cell>
          <cell r="C13">
            <v>97</v>
          </cell>
          <cell r="D13" t="str">
            <v>513739</v>
          </cell>
          <cell r="E13">
            <v>18626</v>
          </cell>
          <cell r="F13" t="str">
            <v>09C00100</v>
          </cell>
          <cell r="G13" t="str">
            <v>513739</v>
          </cell>
          <cell r="H13" t="str">
            <v>00506</v>
          </cell>
          <cell r="I13" t="str">
            <v>84</v>
          </cell>
          <cell r="K13" t="str">
            <v>South Central Health &amp; Rehab Program (SCHARP)</v>
          </cell>
          <cell r="L13" t="str">
            <v>MH120396</v>
          </cell>
          <cell r="M13" t="str">
            <v>New</v>
          </cell>
          <cell r="N13">
            <v>0</v>
          </cell>
          <cell r="S13">
            <v>425700</v>
          </cell>
          <cell r="T13">
            <v>67000</v>
          </cell>
          <cell r="AW13">
            <v>606200</v>
          </cell>
          <cell r="BM13">
            <v>1054350</v>
          </cell>
          <cell r="BV13">
            <v>539100</v>
          </cell>
          <cell r="BY13">
            <v>665000</v>
          </cell>
          <cell r="CG13">
            <v>9806</v>
          </cell>
          <cell r="CI13">
            <v>7000</v>
          </cell>
          <cell r="CJ13">
            <v>3000</v>
          </cell>
          <cell r="CK13">
            <v>54400</v>
          </cell>
          <cell r="CY13">
            <v>40000</v>
          </cell>
          <cell r="DP13">
            <v>866050</v>
          </cell>
          <cell r="DQ13">
            <v>748094</v>
          </cell>
          <cell r="DR13">
            <v>108150</v>
          </cell>
          <cell r="DS13">
            <v>28210</v>
          </cell>
          <cell r="DT13">
            <v>15190</v>
          </cell>
          <cell r="DU13">
            <v>1199000</v>
          </cell>
          <cell r="DV13">
            <v>144650</v>
          </cell>
          <cell r="EB13">
            <v>6580900</v>
          </cell>
          <cell r="EE13">
            <v>6580900</v>
          </cell>
          <cell r="EG13">
            <v>6580900</v>
          </cell>
          <cell r="EH13">
            <v>76359.839999999997</v>
          </cell>
          <cell r="EI13">
            <v>-6580900</v>
          </cell>
        </row>
        <row r="14">
          <cell r="A14">
            <v>18629</v>
          </cell>
          <cell r="B14" t="str">
            <v>Exodus Recovery, Inc.</v>
          </cell>
          <cell r="C14">
            <v>41</v>
          </cell>
          <cell r="D14" t="str">
            <v>514178</v>
          </cell>
          <cell r="E14">
            <v>18629</v>
          </cell>
          <cell r="F14" t="str">
            <v>09C00044</v>
          </cell>
          <cell r="G14" t="str">
            <v>514178</v>
          </cell>
          <cell r="H14" t="str">
            <v>00527</v>
          </cell>
          <cell r="I14" t="str">
            <v>88</v>
          </cell>
          <cell r="K14" t="str">
            <v>Exodus Recovery, Inc.</v>
          </cell>
          <cell r="L14" t="str">
            <v>MH120347</v>
          </cell>
          <cell r="M14" t="str">
            <v>New</v>
          </cell>
          <cell r="N14">
            <v>0</v>
          </cell>
          <cell r="S14">
            <v>757700</v>
          </cell>
          <cell r="T14">
            <v>150000</v>
          </cell>
          <cell r="AR14">
            <v>0</v>
          </cell>
          <cell r="AT14">
            <v>1471400</v>
          </cell>
          <cell r="AW14">
            <v>836400</v>
          </cell>
          <cell r="BM14">
            <v>678850</v>
          </cell>
          <cell r="BO14">
            <v>150000</v>
          </cell>
          <cell r="BQ14">
            <v>7382</v>
          </cell>
          <cell r="BR14">
            <v>879550</v>
          </cell>
          <cell r="BV14">
            <v>87400</v>
          </cell>
          <cell r="DP14">
            <v>59700</v>
          </cell>
          <cell r="DQ14">
            <v>51569</v>
          </cell>
          <cell r="DR14">
            <v>749</v>
          </cell>
          <cell r="DS14">
            <v>0</v>
          </cell>
          <cell r="DT14">
            <v>0</v>
          </cell>
          <cell r="DU14">
            <v>2249050</v>
          </cell>
          <cell r="DV14">
            <v>540650</v>
          </cell>
          <cell r="EB14">
            <v>7920400</v>
          </cell>
          <cell r="EE14">
            <v>7920400</v>
          </cell>
          <cell r="EG14">
            <v>7920400</v>
          </cell>
          <cell r="EH14">
            <v>16716</v>
          </cell>
          <cell r="EI14">
            <v>-7920400</v>
          </cell>
        </row>
        <row r="15">
          <cell r="A15">
            <v>18631</v>
          </cell>
          <cell r="B15" t="str">
            <v>Star View Adolescent Center, Inc.</v>
          </cell>
          <cell r="C15">
            <v>104</v>
          </cell>
          <cell r="D15" t="str">
            <v>514780</v>
          </cell>
          <cell r="E15">
            <v>18631</v>
          </cell>
          <cell r="F15" t="str">
            <v>09C00130</v>
          </cell>
          <cell r="G15" t="str">
            <v>514780</v>
          </cell>
          <cell r="H15" t="str">
            <v>00543</v>
          </cell>
          <cell r="I15" t="str">
            <v>89</v>
          </cell>
          <cell r="K15" t="str">
            <v>Star View Adolescent Center</v>
          </cell>
          <cell r="L15" t="str">
            <v>MH120261</v>
          </cell>
          <cell r="M15">
            <v>17</v>
          </cell>
          <cell r="N15">
            <v>710000</v>
          </cell>
          <cell r="O15">
            <v>266000</v>
          </cell>
          <cell r="P15">
            <v>312400</v>
          </cell>
          <cell r="Q15">
            <v>616000</v>
          </cell>
          <cell r="AU15">
            <v>92300</v>
          </cell>
          <cell r="AV15">
            <v>444800</v>
          </cell>
          <cell r="BG15">
            <v>165619</v>
          </cell>
          <cell r="BJ15">
            <v>55297</v>
          </cell>
          <cell r="BK15">
            <v>168000</v>
          </cell>
          <cell r="BV15">
            <v>115600</v>
          </cell>
          <cell r="CF15">
            <v>642000</v>
          </cell>
          <cell r="CI15">
            <v>30520</v>
          </cell>
          <cell r="CJ15">
            <v>13080</v>
          </cell>
          <cell r="CK15">
            <v>58300</v>
          </cell>
          <cell r="CQ15">
            <v>121559</v>
          </cell>
          <cell r="CR15">
            <v>6810</v>
          </cell>
          <cell r="DA15">
            <v>50000</v>
          </cell>
          <cell r="DC15">
            <v>29136</v>
          </cell>
          <cell r="DD15">
            <v>75000</v>
          </cell>
          <cell r="DF15">
            <v>40000</v>
          </cell>
          <cell r="DJ15">
            <v>0</v>
          </cell>
          <cell r="DK15">
            <v>400200</v>
          </cell>
          <cell r="DP15">
            <v>11995671</v>
          </cell>
          <cell r="DQ15">
            <v>10361861</v>
          </cell>
          <cell r="DR15">
            <v>1255389</v>
          </cell>
          <cell r="DS15">
            <v>0</v>
          </cell>
          <cell r="DT15">
            <v>0</v>
          </cell>
          <cell r="DU15">
            <v>188000</v>
          </cell>
          <cell r="DV15">
            <v>20000</v>
          </cell>
          <cell r="EB15">
            <v>27523542</v>
          </cell>
          <cell r="EE15">
            <v>27523542</v>
          </cell>
          <cell r="EG15">
            <v>27523542</v>
          </cell>
          <cell r="EH15">
            <v>6507.16</v>
          </cell>
          <cell r="EI15">
            <v>-26813542</v>
          </cell>
        </row>
        <row r="16">
          <cell r="A16">
            <v>18637</v>
          </cell>
          <cell r="B16" t="str">
            <v>Providence Community Services, LLC (formerly Aspen Community Services)</v>
          </cell>
          <cell r="C16">
            <v>89</v>
          </cell>
          <cell r="D16" t="str">
            <v>522666</v>
          </cell>
          <cell r="E16">
            <v>18637</v>
          </cell>
          <cell r="F16" t="str">
            <v>09C00024</v>
          </cell>
          <cell r="G16" t="str">
            <v>522666</v>
          </cell>
          <cell r="H16" t="str">
            <v>00801</v>
          </cell>
          <cell r="I16" t="str">
            <v>138401</v>
          </cell>
          <cell r="K16" t="str">
            <v>Providence Comm. Serv. (formerly Aspen)</v>
          </cell>
          <cell r="L16" t="str">
            <v>MH120389</v>
          </cell>
          <cell r="M16" t="str">
            <v>New</v>
          </cell>
          <cell r="N16">
            <v>0</v>
          </cell>
          <cell r="O16">
            <v>38000</v>
          </cell>
          <cell r="P16">
            <v>50600</v>
          </cell>
          <cell r="Q16">
            <v>126000</v>
          </cell>
          <cell r="AU16">
            <v>15000</v>
          </cell>
          <cell r="AV16">
            <v>88300</v>
          </cell>
          <cell r="BG16">
            <v>25878</v>
          </cell>
          <cell r="BI16">
            <v>12495</v>
          </cell>
          <cell r="BJ16">
            <v>10487</v>
          </cell>
          <cell r="BK16">
            <v>35000</v>
          </cell>
          <cell r="CE16">
            <v>21000</v>
          </cell>
          <cell r="CI16">
            <v>39970</v>
          </cell>
          <cell r="CJ16">
            <v>17130</v>
          </cell>
          <cell r="CK16">
            <v>50160</v>
          </cell>
          <cell r="CL16">
            <v>13664</v>
          </cell>
          <cell r="CQ16">
            <v>23699</v>
          </cell>
          <cell r="CR16">
            <v>68876</v>
          </cell>
          <cell r="DD16">
            <v>75000</v>
          </cell>
          <cell r="DE16">
            <v>85000</v>
          </cell>
          <cell r="DJ16">
            <v>65800</v>
          </cell>
          <cell r="DK16">
            <v>243400</v>
          </cell>
          <cell r="DP16">
            <v>2047020</v>
          </cell>
          <cell r="DQ16">
            <v>1768216</v>
          </cell>
          <cell r="DR16">
            <v>136200</v>
          </cell>
          <cell r="DS16">
            <v>38350</v>
          </cell>
          <cell r="DT16">
            <v>8155</v>
          </cell>
          <cell r="DU16">
            <v>35000</v>
          </cell>
          <cell r="DV16">
            <v>0</v>
          </cell>
          <cell r="EB16">
            <v>5138400</v>
          </cell>
          <cell r="EE16">
            <v>5138400</v>
          </cell>
          <cell r="EG16">
            <v>5138400</v>
          </cell>
          <cell r="EH16">
            <v>1569</v>
          </cell>
          <cell r="EI16">
            <v>-5138400</v>
          </cell>
        </row>
        <row r="17">
          <cell r="A17">
            <v>18638</v>
          </cell>
          <cell r="B17" t="str">
            <v>SHIELDS for Families</v>
          </cell>
          <cell r="C17">
            <v>94</v>
          </cell>
          <cell r="D17" t="str">
            <v>503094</v>
          </cell>
          <cell r="E17">
            <v>18638</v>
          </cell>
          <cell r="F17" t="str">
            <v>09C00097</v>
          </cell>
          <cell r="G17" t="str">
            <v>503094</v>
          </cell>
          <cell r="H17" t="str">
            <v>00558</v>
          </cell>
          <cell r="I17" t="str">
            <v>90</v>
          </cell>
          <cell r="K17" t="str">
            <v>SHIELDS for Families Project, Inc.</v>
          </cell>
          <cell r="L17" t="str">
            <v>MH120253</v>
          </cell>
          <cell r="M17">
            <v>11</v>
          </cell>
          <cell r="N17">
            <v>0</v>
          </cell>
          <cell r="AN17">
            <v>74335</v>
          </cell>
          <cell r="BV17">
            <v>150000</v>
          </cell>
          <cell r="BY17">
            <v>272300</v>
          </cell>
          <cell r="BZ17">
            <v>270000</v>
          </cell>
          <cell r="CA17">
            <v>30000</v>
          </cell>
          <cell r="CC17">
            <v>25000</v>
          </cell>
          <cell r="CE17">
            <v>143800</v>
          </cell>
          <cell r="CI17">
            <v>21000</v>
          </cell>
          <cell r="CJ17">
            <v>9000</v>
          </cell>
          <cell r="CK17">
            <v>17000</v>
          </cell>
          <cell r="DC17">
            <v>64685</v>
          </cell>
          <cell r="DD17">
            <v>150000</v>
          </cell>
          <cell r="DP17">
            <v>3029132</v>
          </cell>
          <cell r="DQ17">
            <v>2616564</v>
          </cell>
          <cell r="DR17">
            <v>347883</v>
          </cell>
          <cell r="DS17">
            <v>29380</v>
          </cell>
          <cell r="DT17">
            <v>15820</v>
          </cell>
          <cell r="DU17">
            <v>221300</v>
          </cell>
          <cell r="DV17">
            <v>146965</v>
          </cell>
          <cell r="EB17">
            <v>7634164</v>
          </cell>
          <cell r="EE17">
            <v>7634164</v>
          </cell>
          <cell r="EG17">
            <v>7634164</v>
          </cell>
          <cell r="EH17">
            <v>443645.31</v>
          </cell>
          <cell r="EI17">
            <v>-7634164</v>
          </cell>
        </row>
        <row r="18">
          <cell r="A18">
            <v>18663</v>
          </cell>
          <cell r="B18" t="str">
            <v>Children's Institute Inc.</v>
          </cell>
          <cell r="C18">
            <v>23</v>
          </cell>
          <cell r="D18" t="str">
            <v>503058</v>
          </cell>
          <cell r="E18">
            <v>18663</v>
          </cell>
          <cell r="F18" t="str">
            <v>09C00016</v>
          </cell>
          <cell r="G18" t="str">
            <v>503058</v>
          </cell>
          <cell r="H18" t="str">
            <v>00591</v>
          </cell>
          <cell r="I18" t="str">
            <v>94</v>
          </cell>
          <cell r="K18" t="str">
            <v>Children's Institute Inc.</v>
          </cell>
          <cell r="L18" t="str">
            <v>MH120332</v>
          </cell>
          <cell r="M18" t="str">
            <v>New</v>
          </cell>
          <cell r="N18">
            <v>0</v>
          </cell>
          <cell r="O18">
            <v>247000</v>
          </cell>
          <cell r="P18">
            <v>270600</v>
          </cell>
          <cell r="AU18">
            <v>80000</v>
          </cell>
          <cell r="BG18">
            <v>138447</v>
          </cell>
          <cell r="BI18">
            <v>41790</v>
          </cell>
          <cell r="BY18">
            <v>150000</v>
          </cell>
          <cell r="CE18">
            <v>122300</v>
          </cell>
          <cell r="CG18">
            <v>9806</v>
          </cell>
          <cell r="CK18">
            <v>82000</v>
          </cell>
          <cell r="CQ18">
            <v>148799</v>
          </cell>
          <cell r="CR18">
            <v>6810</v>
          </cell>
          <cell r="DG18">
            <v>1182100</v>
          </cell>
          <cell r="DP18">
            <v>6763900</v>
          </cell>
          <cell r="DQ18">
            <v>5842657</v>
          </cell>
          <cell r="DR18">
            <v>617381</v>
          </cell>
          <cell r="DS18">
            <v>190255</v>
          </cell>
          <cell r="DT18">
            <v>60655</v>
          </cell>
          <cell r="DU18">
            <v>33850</v>
          </cell>
          <cell r="DV18">
            <v>33850</v>
          </cell>
          <cell r="EB18">
            <v>16022200</v>
          </cell>
          <cell r="EE18">
            <v>16022200</v>
          </cell>
          <cell r="EG18">
            <v>16022200</v>
          </cell>
          <cell r="EH18">
            <v>2298</v>
          </cell>
          <cell r="EI18">
            <v>-16022200</v>
          </cell>
        </row>
        <row r="19">
          <cell r="A19">
            <v>18664</v>
          </cell>
          <cell r="B19" t="str">
            <v>Olive Crest Treatment Centers, Inc.</v>
          </cell>
          <cell r="C19">
            <v>76</v>
          </cell>
          <cell r="D19" t="str">
            <v>506868</v>
          </cell>
          <cell r="E19">
            <v>18664</v>
          </cell>
          <cell r="F19" t="str">
            <v>09C00082</v>
          </cell>
          <cell r="G19" t="str">
            <v>506868</v>
          </cell>
          <cell r="H19" t="str">
            <v>00518</v>
          </cell>
          <cell r="I19" t="str">
            <v>86</v>
          </cell>
          <cell r="K19" t="str">
            <v>Olive Crest Treatment Centers, Inc</v>
          </cell>
          <cell r="L19" t="str">
            <v>MH120379</v>
          </cell>
          <cell r="M19" t="str">
            <v>New</v>
          </cell>
          <cell r="N19">
            <v>0</v>
          </cell>
          <cell r="BV19">
            <v>58000</v>
          </cell>
          <cell r="CG19">
            <v>13892</v>
          </cell>
          <cell r="CR19">
            <v>16344</v>
          </cell>
          <cell r="DP19">
            <v>697501</v>
          </cell>
          <cell r="DQ19">
            <v>602501</v>
          </cell>
          <cell r="DR19">
            <v>64764</v>
          </cell>
          <cell r="DS19">
            <v>0</v>
          </cell>
          <cell r="DT19">
            <v>0</v>
          </cell>
          <cell r="DU19">
            <v>1250</v>
          </cell>
          <cell r="DV19">
            <v>1250</v>
          </cell>
          <cell r="EB19">
            <v>1455502</v>
          </cell>
          <cell r="EE19">
            <v>1455502</v>
          </cell>
          <cell r="EG19">
            <v>1455502</v>
          </cell>
          <cell r="EI19">
            <v>-1455502</v>
          </cell>
        </row>
        <row r="20">
          <cell r="A20">
            <v>18665</v>
          </cell>
          <cell r="B20" t="str">
            <v>San Gabriel Children's  Center,  Inc.</v>
          </cell>
          <cell r="C20">
            <v>92</v>
          </cell>
          <cell r="D20" t="str">
            <v>506879</v>
          </cell>
          <cell r="E20">
            <v>18665</v>
          </cell>
          <cell r="F20" t="str">
            <v>09C00095</v>
          </cell>
          <cell r="G20" t="str">
            <v>506879</v>
          </cell>
          <cell r="H20" t="str">
            <v>00320</v>
          </cell>
          <cell r="I20" t="str">
            <v>69</v>
          </cell>
          <cell r="K20" t="str">
            <v>San Gabriel Children's Center (RTI)</v>
          </cell>
          <cell r="L20" t="str">
            <v>MH120392</v>
          </cell>
          <cell r="M20" t="str">
            <v>New</v>
          </cell>
          <cell r="N20">
            <v>0</v>
          </cell>
          <cell r="BV20">
            <v>56212</v>
          </cell>
          <cell r="CG20">
            <v>9807</v>
          </cell>
          <cell r="DK20">
            <v>424000</v>
          </cell>
          <cell r="DP20">
            <v>999500</v>
          </cell>
          <cell r="DQ20">
            <v>863368</v>
          </cell>
          <cell r="DR20">
            <v>126325</v>
          </cell>
          <cell r="EB20">
            <v>2479212</v>
          </cell>
          <cell r="EE20">
            <v>2479212</v>
          </cell>
          <cell r="EG20">
            <v>2479212</v>
          </cell>
          <cell r="EH20">
            <v>2</v>
          </cell>
          <cell r="EI20">
            <v>-2479212</v>
          </cell>
        </row>
        <row r="21">
          <cell r="A21">
            <v>18675</v>
          </cell>
          <cell r="B21" t="str">
            <v>Five Acres - The Boys' &amp; Girls' Aid Society of Los Angeles County</v>
          </cell>
          <cell r="C21">
            <v>45</v>
          </cell>
          <cell r="D21" t="str">
            <v>503065</v>
          </cell>
          <cell r="E21">
            <v>18675</v>
          </cell>
          <cell r="F21" t="str">
            <v>09C00047</v>
          </cell>
          <cell r="G21" t="str">
            <v>503065</v>
          </cell>
          <cell r="H21" t="str">
            <v>00647</v>
          </cell>
          <cell r="I21" t="str">
            <v>96</v>
          </cell>
          <cell r="K21" t="str">
            <v xml:space="preserve">Five Acres - The Boys and Girls Aid Society </v>
          </cell>
          <cell r="L21" t="str">
            <v>MH120349</v>
          </cell>
          <cell r="M21" t="str">
            <v>New</v>
          </cell>
          <cell r="N21">
            <v>0</v>
          </cell>
          <cell r="CG21">
            <v>29420</v>
          </cell>
          <cell r="CK21">
            <v>21900</v>
          </cell>
          <cell r="CR21">
            <v>32688</v>
          </cell>
          <cell r="DK21">
            <v>150000</v>
          </cell>
          <cell r="DP21">
            <v>5496050</v>
          </cell>
          <cell r="DQ21">
            <v>4747488</v>
          </cell>
          <cell r="DR21">
            <v>686454</v>
          </cell>
          <cell r="DU21">
            <v>1000</v>
          </cell>
          <cell r="DV21">
            <v>1000</v>
          </cell>
          <cell r="EB21">
            <v>11166000</v>
          </cell>
          <cell r="EE21">
            <v>11166000</v>
          </cell>
          <cell r="EG21">
            <v>11166000</v>
          </cell>
          <cell r="EI21">
            <v>-11166000</v>
          </cell>
        </row>
        <row r="22">
          <cell r="A22">
            <v>18681</v>
          </cell>
          <cell r="B22" t="str">
            <v>Children's Bureau of Southern California</v>
          </cell>
          <cell r="C22">
            <v>21</v>
          </cell>
          <cell r="D22" t="str">
            <v>503773</v>
          </cell>
          <cell r="E22">
            <v>18681</v>
          </cell>
          <cell r="F22" t="str">
            <v>09C00013</v>
          </cell>
          <cell r="G22" t="str">
            <v>503773</v>
          </cell>
          <cell r="H22" t="str">
            <v>00668</v>
          </cell>
          <cell r="I22" t="str">
            <v>98</v>
          </cell>
          <cell r="K22" t="str">
            <v>Children's Bureau of Southern California</v>
          </cell>
          <cell r="L22" t="str">
            <v>MH120330</v>
          </cell>
          <cell r="M22" t="str">
            <v>New</v>
          </cell>
          <cell r="N22">
            <v>0</v>
          </cell>
          <cell r="Y22">
            <v>3450</v>
          </cell>
          <cell r="AE22">
            <v>28000</v>
          </cell>
          <cell r="CD22">
            <v>400000</v>
          </cell>
          <cell r="CK22">
            <v>60000</v>
          </cell>
          <cell r="CL22">
            <v>16344</v>
          </cell>
          <cell r="CQ22">
            <v>23699</v>
          </cell>
          <cell r="DP22">
            <v>3951750</v>
          </cell>
          <cell r="DQ22">
            <v>3413522</v>
          </cell>
          <cell r="DR22">
            <v>498186</v>
          </cell>
          <cell r="DS22">
            <v>65325</v>
          </cell>
          <cell r="DT22">
            <v>35175</v>
          </cell>
          <cell r="DU22">
            <v>132300</v>
          </cell>
          <cell r="DV22">
            <v>100850</v>
          </cell>
          <cell r="EB22">
            <v>8728601</v>
          </cell>
          <cell r="EE22">
            <v>8728601</v>
          </cell>
          <cell r="EG22">
            <v>8728601</v>
          </cell>
          <cell r="EI22">
            <v>-8728601</v>
          </cell>
        </row>
        <row r="23">
          <cell r="A23">
            <v>18701</v>
          </cell>
          <cell r="B23" t="str">
            <v>Foothill Family Service</v>
          </cell>
          <cell r="C23">
            <v>47</v>
          </cell>
          <cell r="D23" t="str">
            <v>006757</v>
          </cell>
          <cell r="E23">
            <v>18701</v>
          </cell>
          <cell r="F23" t="str">
            <v>09C00050</v>
          </cell>
          <cell r="G23" t="str">
            <v>006757</v>
          </cell>
          <cell r="H23" t="str">
            <v>00724</v>
          </cell>
          <cell r="I23" t="str">
            <v>110</v>
          </cell>
          <cell r="K23" t="str">
            <v>Foothill Family Service</v>
          </cell>
          <cell r="L23" t="str">
            <v>MH120351</v>
          </cell>
          <cell r="M23" t="str">
            <v>New</v>
          </cell>
          <cell r="N23">
            <v>0</v>
          </cell>
          <cell r="O23">
            <v>114000</v>
          </cell>
          <cell r="P23">
            <v>132000</v>
          </cell>
          <cell r="AF23">
            <v>28678</v>
          </cell>
          <cell r="AU23">
            <v>39000</v>
          </cell>
          <cell r="BG23">
            <v>64695</v>
          </cell>
          <cell r="BI23">
            <v>26600</v>
          </cell>
          <cell r="BV23">
            <v>3100</v>
          </cell>
          <cell r="CK23">
            <v>50400</v>
          </cell>
          <cell r="DK23">
            <v>230000</v>
          </cell>
          <cell r="DP23">
            <v>4112650</v>
          </cell>
          <cell r="DQ23">
            <v>3552507</v>
          </cell>
          <cell r="DR23">
            <v>495448</v>
          </cell>
          <cell r="DS23">
            <v>325650</v>
          </cell>
          <cell r="DT23">
            <v>120072</v>
          </cell>
          <cell r="DU23">
            <v>950</v>
          </cell>
          <cell r="DV23">
            <v>950</v>
          </cell>
          <cell r="EB23">
            <v>9296700</v>
          </cell>
          <cell r="EE23">
            <v>9296700</v>
          </cell>
          <cell r="EG23">
            <v>9296700</v>
          </cell>
          <cell r="EI23">
            <v>-9296700</v>
          </cell>
        </row>
        <row r="24">
          <cell r="A24">
            <v>20466</v>
          </cell>
          <cell r="B24" t="str">
            <v>Barbour and Floyd Medical Associates</v>
          </cell>
          <cell r="C24">
            <v>10</v>
          </cell>
          <cell r="D24" t="str">
            <v>504252</v>
          </cell>
          <cell r="E24">
            <v>20466</v>
          </cell>
          <cell r="F24" t="str">
            <v>09C00122</v>
          </cell>
          <cell r="G24" t="str">
            <v>504252</v>
          </cell>
          <cell r="H24" t="str">
            <v>00175</v>
          </cell>
          <cell r="I24" t="str">
            <v>7</v>
          </cell>
          <cell r="K24" t="str">
            <v>Barbour and Floyd Associates</v>
          </cell>
          <cell r="L24" t="str">
            <v>MH120194</v>
          </cell>
          <cell r="M24">
            <v>7</v>
          </cell>
          <cell r="N24">
            <v>0</v>
          </cell>
          <cell r="AL24">
            <v>36256</v>
          </cell>
          <cell r="AN24">
            <v>160012</v>
          </cell>
          <cell r="BV24">
            <v>57600</v>
          </cell>
          <cell r="DP24">
            <v>100</v>
          </cell>
          <cell r="DQ24">
            <v>86</v>
          </cell>
          <cell r="DR24">
            <v>14</v>
          </cell>
          <cell r="DS24">
            <v>0</v>
          </cell>
          <cell r="DT24">
            <v>0</v>
          </cell>
          <cell r="DU24">
            <v>951822</v>
          </cell>
          <cell r="DV24">
            <v>791810</v>
          </cell>
          <cell r="EB24">
            <v>1997700</v>
          </cell>
          <cell r="EE24">
            <v>1997700</v>
          </cell>
          <cell r="EG24">
            <v>1997700</v>
          </cell>
          <cell r="EH24">
            <v>162547.82999999999</v>
          </cell>
          <cell r="EI24">
            <v>-1997700</v>
          </cell>
        </row>
        <row r="25">
          <cell r="A25">
            <v>20470</v>
          </cell>
          <cell r="B25" t="str">
            <v>Los Angeles Unified School District</v>
          </cell>
          <cell r="C25">
            <v>69</v>
          </cell>
          <cell r="D25" t="str">
            <v>503173</v>
          </cell>
          <cell r="E25">
            <v>20470</v>
          </cell>
          <cell r="F25" t="str">
            <v>09C00076</v>
          </cell>
          <cell r="G25" t="str">
            <v>503173</v>
          </cell>
          <cell r="H25" t="str">
            <v>00315</v>
          </cell>
          <cell r="I25" t="str">
            <v>66</v>
          </cell>
          <cell r="K25" t="str">
            <v>Los Angeles Unified School District</v>
          </cell>
          <cell r="L25" t="str">
            <v>MH120372</v>
          </cell>
          <cell r="M25" t="str">
            <v>New</v>
          </cell>
          <cell r="N25">
            <v>0</v>
          </cell>
          <cell r="AG25">
            <v>31775</v>
          </cell>
          <cell r="CK25">
            <v>6800</v>
          </cell>
          <cell r="DK25">
            <v>200000</v>
          </cell>
          <cell r="DP25">
            <v>1082300</v>
          </cell>
          <cell r="DQ25">
            <v>934891</v>
          </cell>
          <cell r="DR25">
            <v>147409</v>
          </cell>
          <cell r="DS25">
            <v>197795</v>
          </cell>
          <cell r="DT25">
            <v>74730</v>
          </cell>
          <cell r="DU25">
            <v>62800</v>
          </cell>
          <cell r="DV25">
            <v>62800</v>
          </cell>
          <cell r="EB25">
            <v>2801300</v>
          </cell>
          <cell r="EE25">
            <v>2801300</v>
          </cell>
          <cell r="EG25">
            <v>2801300</v>
          </cell>
          <cell r="EH25">
            <v>169630</v>
          </cell>
          <cell r="EI25">
            <v>-2801300</v>
          </cell>
        </row>
        <row r="26">
          <cell r="A26">
            <v>20486</v>
          </cell>
          <cell r="B26" t="str">
            <v>Hamburger Home dba Aviva Family and Children's Services dba Aviva Center</v>
          </cell>
          <cell r="C26">
            <v>51</v>
          </cell>
          <cell r="D26" t="str">
            <v>504374</v>
          </cell>
          <cell r="E26">
            <v>20486</v>
          </cell>
          <cell r="F26" t="str">
            <v>09C00055</v>
          </cell>
          <cell r="G26" t="str">
            <v>504374</v>
          </cell>
          <cell r="H26" t="str">
            <v>00174</v>
          </cell>
          <cell r="I26" t="str">
            <v>6</v>
          </cell>
          <cell r="K26" t="str">
            <v>Hamburger Home (Aviva Center)</v>
          </cell>
          <cell r="L26" t="str">
            <v>MH120355</v>
          </cell>
          <cell r="M26" t="str">
            <v>New</v>
          </cell>
          <cell r="N26">
            <v>0</v>
          </cell>
          <cell r="BV26">
            <v>12100</v>
          </cell>
          <cell r="CI26">
            <v>32410</v>
          </cell>
          <cell r="CJ26">
            <v>13890</v>
          </cell>
          <cell r="DA26">
            <v>50000</v>
          </cell>
          <cell r="DD26">
            <v>75000</v>
          </cell>
          <cell r="DK26">
            <v>130800</v>
          </cell>
          <cell r="DP26">
            <v>2729600</v>
          </cell>
          <cell r="DQ26">
            <v>2357828</v>
          </cell>
          <cell r="DR26">
            <v>371772</v>
          </cell>
          <cell r="DS26">
            <v>83005</v>
          </cell>
          <cell r="DT26">
            <v>44695</v>
          </cell>
          <cell r="EB26">
            <v>5901100</v>
          </cell>
          <cell r="EE26">
            <v>5901100</v>
          </cell>
          <cell r="EG26">
            <v>5901100</v>
          </cell>
          <cell r="EH26">
            <v>200000</v>
          </cell>
          <cell r="EI26">
            <v>-5901100</v>
          </cell>
        </row>
        <row r="27">
          <cell r="A27">
            <v>20906</v>
          </cell>
          <cell r="B27" t="str">
            <v>Intercommunity Child Guidance Center</v>
          </cell>
          <cell r="C27">
            <v>62</v>
          </cell>
          <cell r="D27" t="str">
            <v>501190</v>
          </cell>
          <cell r="E27">
            <v>20906</v>
          </cell>
          <cell r="F27" t="str">
            <v>09C00066</v>
          </cell>
          <cell r="G27" t="str">
            <v>501190</v>
          </cell>
          <cell r="H27" t="str">
            <v>00195</v>
          </cell>
          <cell r="I27" t="str">
            <v>25</v>
          </cell>
          <cell r="K27" t="str">
            <v>Intercommunity Child Guidance Center</v>
          </cell>
          <cell r="L27" t="str">
            <v>MH120365</v>
          </cell>
          <cell r="M27" t="str">
            <v>New</v>
          </cell>
          <cell r="N27">
            <v>0</v>
          </cell>
          <cell r="O27">
            <v>51600</v>
          </cell>
          <cell r="P27">
            <v>40842</v>
          </cell>
          <cell r="AU27">
            <v>17900</v>
          </cell>
          <cell r="AY27">
            <v>7558</v>
          </cell>
          <cell r="BG27">
            <v>19068</v>
          </cell>
          <cell r="BY27">
            <v>200000</v>
          </cell>
          <cell r="CE27">
            <v>73500</v>
          </cell>
          <cell r="CK27">
            <v>50160</v>
          </cell>
          <cell r="CL27">
            <v>13664</v>
          </cell>
          <cell r="CQ27">
            <v>23699</v>
          </cell>
          <cell r="DJ27">
            <v>163300</v>
          </cell>
          <cell r="DK27">
            <v>348800</v>
          </cell>
          <cell r="DP27">
            <v>1839870</v>
          </cell>
          <cell r="DQ27">
            <v>1589279</v>
          </cell>
          <cell r="DR27">
            <v>194160</v>
          </cell>
          <cell r="DS27">
            <v>195390</v>
          </cell>
          <cell r="DT27">
            <v>105210</v>
          </cell>
          <cell r="DU27">
            <v>12300</v>
          </cell>
          <cell r="DV27">
            <v>12300</v>
          </cell>
          <cell r="EB27">
            <v>4958600</v>
          </cell>
          <cell r="EE27">
            <v>4958600</v>
          </cell>
          <cell r="EG27">
            <v>4958600</v>
          </cell>
          <cell r="EH27">
            <v>2251</v>
          </cell>
          <cell r="EI27">
            <v>-4958600</v>
          </cell>
        </row>
        <row r="28">
          <cell r="A28">
            <v>20961</v>
          </cell>
          <cell r="B28" t="str">
            <v>SunBridge Harbor View Rehabilitation Center, Inc. dba Harbor View Adolescent Center</v>
          </cell>
          <cell r="C28">
            <v>135</v>
          </cell>
          <cell r="D28" t="str">
            <v>503164</v>
          </cell>
          <cell r="E28">
            <v>20961</v>
          </cell>
          <cell r="F28" t="str">
            <v>09C00133</v>
          </cell>
          <cell r="G28" t="str">
            <v>503164</v>
          </cell>
          <cell r="H28" t="str">
            <v>00206</v>
          </cell>
          <cell r="I28" t="str">
            <v>35</v>
          </cell>
          <cell r="K28" t="str">
            <v>Harbor View Rehab. Center (Regency Health)</v>
          </cell>
          <cell r="L28" t="str">
            <v>MH120265</v>
          </cell>
          <cell r="M28">
            <v>8</v>
          </cell>
          <cell r="N28">
            <v>0</v>
          </cell>
          <cell r="O28">
            <v>95000</v>
          </cell>
          <cell r="P28">
            <v>110000</v>
          </cell>
          <cell r="AU28">
            <v>32500</v>
          </cell>
          <cell r="BG28">
            <v>14982</v>
          </cell>
          <cell r="BI28">
            <v>1750</v>
          </cell>
          <cell r="DJ28">
            <v>50200</v>
          </cell>
          <cell r="DK28">
            <v>100000</v>
          </cell>
          <cell r="DP28">
            <v>2483875</v>
          </cell>
          <cell r="DQ28">
            <v>2145571</v>
          </cell>
          <cell r="DR28">
            <v>323322</v>
          </cell>
          <cell r="DS28">
            <v>18753</v>
          </cell>
          <cell r="DT28">
            <v>8348</v>
          </cell>
          <cell r="EB28">
            <v>5384301</v>
          </cell>
          <cell r="EE28">
            <v>5384301</v>
          </cell>
          <cell r="EG28">
            <v>5384301</v>
          </cell>
          <cell r="EH28">
            <v>179617.25</v>
          </cell>
          <cell r="EI28">
            <v>-5384301</v>
          </cell>
        </row>
        <row r="29">
          <cell r="A29">
            <v>20966</v>
          </cell>
          <cell r="B29" t="str">
            <v>Homes for Life Foundation</v>
          </cell>
          <cell r="C29">
            <v>59</v>
          </cell>
          <cell r="D29" t="str">
            <v>502847</v>
          </cell>
          <cell r="E29">
            <v>20966</v>
          </cell>
          <cell r="F29" t="str">
            <v>09C00063</v>
          </cell>
          <cell r="G29" t="str">
            <v>502847</v>
          </cell>
          <cell r="H29" t="str">
            <v>00508</v>
          </cell>
          <cell r="I29" t="str">
            <v>85</v>
          </cell>
          <cell r="K29" t="str">
            <v>Homes for Life Foundation</v>
          </cell>
          <cell r="L29" t="str">
            <v>MH120363</v>
          </cell>
          <cell r="M29" t="str">
            <v>New</v>
          </cell>
          <cell r="N29">
            <v>0</v>
          </cell>
          <cell r="AL29">
            <v>6200</v>
          </cell>
          <cell r="AN29">
            <v>44000</v>
          </cell>
          <cell r="BV29">
            <v>694900</v>
          </cell>
          <cell r="DO29">
            <v>259500</v>
          </cell>
          <cell r="DP29">
            <v>137350</v>
          </cell>
          <cell r="DQ29">
            <v>118643</v>
          </cell>
          <cell r="DR29">
            <v>18707</v>
          </cell>
          <cell r="DS29">
            <v>0</v>
          </cell>
          <cell r="DT29">
            <v>0</v>
          </cell>
          <cell r="DU29">
            <v>169750</v>
          </cell>
          <cell r="DV29">
            <v>125750</v>
          </cell>
          <cell r="DZ29">
            <v>160000</v>
          </cell>
          <cell r="EB29">
            <v>1734800</v>
          </cell>
          <cell r="EE29">
            <v>1734800</v>
          </cell>
          <cell r="EG29">
            <v>1734800</v>
          </cell>
          <cell r="EH29">
            <v>46212</v>
          </cell>
          <cell r="EI29">
            <v>-1734800</v>
          </cell>
        </row>
        <row r="30">
          <cell r="A30">
            <v>21526</v>
          </cell>
          <cell r="B30" t="str">
            <v>ASC Treatment Group dba The Anne Sippi Clinic</v>
          </cell>
          <cell r="C30">
            <v>6</v>
          </cell>
          <cell r="D30" t="str">
            <v>520605</v>
          </cell>
          <cell r="E30">
            <v>21526</v>
          </cell>
          <cell r="F30" t="str">
            <v>09C00022</v>
          </cell>
          <cell r="G30" t="str">
            <v>520605</v>
          </cell>
          <cell r="H30" t="str">
            <v>00409</v>
          </cell>
          <cell r="I30" t="str">
            <v>78</v>
          </cell>
          <cell r="K30" t="str">
            <v>ASC Treatment Group (The Anne Sippi Clinic)</v>
          </cell>
          <cell r="L30" t="str">
            <v>MH120319</v>
          </cell>
          <cell r="M30" t="str">
            <v>New</v>
          </cell>
          <cell r="N30">
            <v>0</v>
          </cell>
          <cell r="BV30">
            <v>36300</v>
          </cell>
          <cell r="DP30">
            <v>13400</v>
          </cell>
          <cell r="DQ30">
            <v>11575</v>
          </cell>
          <cell r="DR30">
            <v>1825</v>
          </cell>
          <cell r="DU30">
            <v>839200</v>
          </cell>
          <cell r="DV30">
            <v>371200</v>
          </cell>
          <cell r="DY30">
            <v>96300</v>
          </cell>
          <cell r="DZ30">
            <v>0</v>
          </cell>
          <cell r="EB30">
            <v>1369800</v>
          </cell>
          <cell r="EE30">
            <v>1369800</v>
          </cell>
          <cell r="EG30">
            <v>1369800</v>
          </cell>
          <cell r="EI30">
            <v>-1369800</v>
          </cell>
        </row>
        <row r="31">
          <cell r="A31">
            <v>21527</v>
          </cell>
          <cell r="C31">
            <v>131</v>
          </cell>
          <cell r="D31" t="str">
            <v>521070</v>
          </cell>
          <cell r="E31">
            <v>21527</v>
          </cell>
          <cell r="F31" t="str">
            <v>09C00018</v>
          </cell>
          <cell r="G31" t="str">
            <v>521070</v>
          </cell>
          <cell r="H31" t="str">
            <v>00666</v>
          </cell>
          <cell r="J31" t="str">
            <v>FEE FOR SERVICE</v>
          </cell>
          <cell r="K31" t="str">
            <v>College Hospital - Cerritos</v>
          </cell>
          <cell r="L31" t="str">
            <v>MH190014</v>
          </cell>
          <cell r="M31">
            <v>2</v>
          </cell>
          <cell r="N31">
            <v>0</v>
          </cell>
          <cell r="BV31">
            <v>907400</v>
          </cell>
          <cell r="DY31">
            <v>409000</v>
          </cell>
          <cell r="DZ31">
            <v>0</v>
          </cell>
          <cell r="EB31">
            <v>1316400</v>
          </cell>
          <cell r="EE31">
            <v>1316400</v>
          </cell>
          <cell r="EG31">
            <v>1316400</v>
          </cell>
          <cell r="EI31">
            <v>-1316400</v>
          </cell>
        </row>
        <row r="32">
          <cell r="A32">
            <v>21528</v>
          </cell>
          <cell r="B32" t="str">
            <v>Topanga-Roscoe Corporation dba Topanga West Guest Home</v>
          </cell>
          <cell r="C32">
            <v>117</v>
          </cell>
          <cell r="D32" t="str">
            <v>502829</v>
          </cell>
          <cell r="E32">
            <v>21528</v>
          </cell>
          <cell r="F32" t="str">
            <v>09C00107</v>
          </cell>
          <cell r="G32" t="str">
            <v>502829</v>
          </cell>
          <cell r="H32" t="str">
            <v>00630</v>
          </cell>
          <cell r="I32" t="str">
            <v>95</v>
          </cell>
          <cell r="K32" t="str">
            <v>Topanga-Roscoe Corporation (Topanga West)</v>
          </cell>
          <cell r="L32" t="str">
            <v>MH120412</v>
          </cell>
          <cell r="M32">
            <v>1</v>
          </cell>
          <cell r="N32">
            <v>-24344</v>
          </cell>
          <cell r="T32">
            <v>782</v>
          </cell>
          <cell r="BO32">
            <v>2206</v>
          </cell>
          <cell r="BS32">
            <v>50162</v>
          </cell>
          <cell r="BV32">
            <v>6500</v>
          </cell>
          <cell r="DU32">
            <v>225656</v>
          </cell>
          <cell r="DV32">
            <v>223450</v>
          </cell>
          <cell r="EB32">
            <v>508756</v>
          </cell>
          <cell r="EE32">
            <v>508756</v>
          </cell>
          <cell r="EG32">
            <v>508756</v>
          </cell>
          <cell r="EI32">
            <v>-533100</v>
          </cell>
        </row>
        <row r="33">
          <cell r="A33">
            <v>21568</v>
          </cell>
          <cell r="B33" t="str">
            <v>St. Francis Medical Center</v>
          </cell>
          <cell r="C33">
            <v>101</v>
          </cell>
          <cell r="D33" t="str">
            <v>502702</v>
          </cell>
          <cell r="E33">
            <v>21568</v>
          </cell>
          <cell r="F33" t="str">
            <v>09C00129</v>
          </cell>
          <cell r="G33" t="str">
            <v>502702</v>
          </cell>
          <cell r="H33" t="str">
            <v>01366</v>
          </cell>
          <cell r="I33" t="str">
            <v>117</v>
          </cell>
          <cell r="K33" t="str">
            <v>St. Francis Medical Center - Children's Couns. Ctr.</v>
          </cell>
          <cell r="L33" t="str">
            <v>MH120258</v>
          </cell>
          <cell r="M33">
            <v>5</v>
          </cell>
          <cell r="N33">
            <v>0</v>
          </cell>
          <cell r="CE33">
            <v>28400</v>
          </cell>
          <cell r="DP33">
            <v>1000200</v>
          </cell>
          <cell r="DQ33">
            <v>863973</v>
          </cell>
          <cell r="DR33">
            <v>136227</v>
          </cell>
          <cell r="DS33">
            <v>6500</v>
          </cell>
          <cell r="DT33">
            <v>3500</v>
          </cell>
          <cell r="EB33">
            <v>2038800</v>
          </cell>
          <cell r="EE33">
            <v>2038800</v>
          </cell>
          <cell r="EG33">
            <v>2038800</v>
          </cell>
          <cell r="EH33">
            <v>2377</v>
          </cell>
          <cell r="EI33">
            <v>-2038800</v>
          </cell>
        </row>
        <row r="34">
          <cell r="A34">
            <v>21569</v>
          </cell>
          <cell r="B34" t="str">
            <v>Optimist Boys' Home and Ranch, Inc.</v>
          </cell>
          <cell r="C34">
            <v>78</v>
          </cell>
          <cell r="D34" t="str">
            <v>503235</v>
          </cell>
          <cell r="E34">
            <v>21569</v>
          </cell>
          <cell r="F34" t="str">
            <v>09C00126</v>
          </cell>
          <cell r="G34" t="str">
            <v>503235</v>
          </cell>
          <cell r="H34" t="str">
            <v>00781</v>
          </cell>
          <cell r="I34" t="str">
            <v>115</v>
          </cell>
          <cell r="K34" t="str">
            <v>Optimist Boy's Home &amp; Ranch, Inc (Optimist Youth Homes &amp; Family Svcs)</v>
          </cell>
          <cell r="L34" t="str">
            <v>MH120244</v>
          </cell>
          <cell r="M34">
            <v>9</v>
          </cell>
          <cell r="N34">
            <v>0</v>
          </cell>
          <cell r="O34">
            <v>57000</v>
          </cell>
          <cell r="P34">
            <v>55000</v>
          </cell>
          <cell r="AU34">
            <v>16300</v>
          </cell>
          <cell r="BG34">
            <v>28466</v>
          </cell>
          <cell r="CI34">
            <v>20020</v>
          </cell>
          <cell r="CJ34">
            <v>8580</v>
          </cell>
          <cell r="DA34">
            <v>50000</v>
          </cell>
          <cell r="DD34">
            <v>75000</v>
          </cell>
          <cell r="DP34">
            <v>2518200</v>
          </cell>
          <cell r="DQ34">
            <v>2175221</v>
          </cell>
          <cell r="DR34">
            <v>314513</v>
          </cell>
          <cell r="DS34">
            <v>0</v>
          </cell>
          <cell r="DT34">
            <v>0</v>
          </cell>
          <cell r="DU34">
            <v>6500</v>
          </cell>
          <cell r="DV34">
            <v>6500</v>
          </cell>
          <cell r="EB34">
            <v>5331300</v>
          </cell>
          <cell r="EE34">
            <v>5331300</v>
          </cell>
          <cell r="EG34">
            <v>5331300</v>
          </cell>
          <cell r="EH34">
            <v>38741.339999999997</v>
          </cell>
          <cell r="EI34">
            <v>-5331300</v>
          </cell>
        </row>
        <row r="35">
          <cell r="A35">
            <v>21570</v>
          </cell>
          <cell r="B35" t="str">
            <v>Counseling and Research Associates, Inc. dba Masada Homes</v>
          </cell>
          <cell r="C35">
            <v>27</v>
          </cell>
          <cell r="D35" t="str">
            <v>503234</v>
          </cell>
          <cell r="E35">
            <v>21570</v>
          </cell>
          <cell r="F35" t="str">
            <v>09C00030</v>
          </cell>
          <cell r="G35" t="str">
            <v>503234</v>
          </cell>
          <cell r="H35" t="str">
            <v>00779</v>
          </cell>
          <cell r="I35" t="str">
            <v>113</v>
          </cell>
          <cell r="K35" t="str">
            <v>Counseling  &amp; Research Assn, Inc (Masada Homes)</v>
          </cell>
          <cell r="L35" t="str">
            <v>MH120209</v>
          </cell>
          <cell r="M35">
            <v>9</v>
          </cell>
          <cell r="N35">
            <v>250000</v>
          </cell>
          <cell r="O35">
            <v>95000</v>
          </cell>
          <cell r="P35">
            <v>110000</v>
          </cell>
          <cell r="Q35">
            <v>70000</v>
          </cell>
          <cell r="AU35">
            <v>32500</v>
          </cell>
          <cell r="AV35">
            <v>53000</v>
          </cell>
          <cell r="BG35">
            <v>56932</v>
          </cell>
          <cell r="BI35">
            <v>6650</v>
          </cell>
          <cell r="BJ35">
            <v>6674</v>
          </cell>
          <cell r="BK35">
            <v>21000</v>
          </cell>
          <cell r="BV35">
            <v>24900</v>
          </cell>
          <cell r="CI35">
            <v>39970</v>
          </cell>
          <cell r="CJ35">
            <v>17130</v>
          </cell>
          <cell r="DD35">
            <v>75000</v>
          </cell>
          <cell r="DP35">
            <v>3910850</v>
          </cell>
          <cell r="DQ35">
            <v>3378192</v>
          </cell>
          <cell r="DR35">
            <v>469052</v>
          </cell>
          <cell r="DS35">
            <v>46670</v>
          </cell>
          <cell r="DT35">
            <v>18480</v>
          </cell>
          <cell r="DU35">
            <v>26000</v>
          </cell>
          <cell r="DV35">
            <v>5000</v>
          </cell>
          <cell r="EB35">
            <v>8463000</v>
          </cell>
          <cell r="EE35">
            <v>8463000</v>
          </cell>
          <cell r="EG35">
            <v>8463000</v>
          </cell>
          <cell r="EH35">
            <v>4181</v>
          </cell>
          <cell r="EI35">
            <v>-8213000</v>
          </cell>
        </row>
        <row r="36">
          <cell r="A36">
            <v>21571</v>
          </cell>
          <cell r="C36">
            <v>34</v>
          </cell>
          <cell r="D36" t="str">
            <v>526993</v>
          </cell>
          <cell r="E36">
            <v>21571</v>
          </cell>
          <cell r="F36" t="str">
            <v>09C00075</v>
          </cell>
          <cell r="G36" t="str">
            <v>526993</v>
          </cell>
          <cell r="H36" t="str">
            <v>00156</v>
          </cell>
          <cell r="K36" t="str">
            <v>Eastfield Ming Quong, Inc.</v>
          </cell>
          <cell r="L36" t="str">
            <v>MH120213</v>
          </cell>
          <cell r="M36">
            <v>10</v>
          </cell>
          <cell r="N36">
            <v>320000</v>
          </cell>
          <cell r="O36">
            <v>86000</v>
          </cell>
          <cell r="P36">
            <v>92400</v>
          </cell>
          <cell r="AU36">
            <v>27300</v>
          </cell>
          <cell r="BG36">
            <v>55978</v>
          </cell>
          <cell r="CG36">
            <v>9806</v>
          </cell>
          <cell r="CQ36">
            <v>54480</v>
          </cell>
          <cell r="DP36">
            <v>2452000</v>
          </cell>
          <cell r="DQ36">
            <v>2118038</v>
          </cell>
          <cell r="DR36">
            <v>213698</v>
          </cell>
          <cell r="DU36">
            <v>16250</v>
          </cell>
          <cell r="DV36">
            <v>16250</v>
          </cell>
          <cell r="EB36">
            <v>5142200</v>
          </cell>
          <cell r="EE36">
            <v>5142200</v>
          </cell>
          <cell r="EG36">
            <v>5142200</v>
          </cell>
          <cell r="EH36">
            <v>52385</v>
          </cell>
          <cell r="EI36">
            <v>-4822200</v>
          </cell>
        </row>
        <row r="37">
          <cell r="A37">
            <v>21573</v>
          </cell>
          <cell r="B37" t="str">
            <v>Phoenix Houses of Los Angeles, Inc.</v>
          </cell>
          <cell r="C37">
            <v>87</v>
          </cell>
          <cell r="D37" t="str">
            <v>500877</v>
          </cell>
          <cell r="E37">
            <v>21573</v>
          </cell>
          <cell r="F37" t="str">
            <v>09C00090</v>
          </cell>
          <cell r="G37" t="str">
            <v>500877</v>
          </cell>
          <cell r="H37" t="str">
            <v>00805</v>
          </cell>
          <cell r="I37" t="str">
            <v>119</v>
          </cell>
          <cell r="K37" t="str">
            <v>Phoenix Houses of Los Angeles, Inc.</v>
          </cell>
          <cell r="L37" t="str">
            <v>MH120250</v>
          </cell>
          <cell r="M37">
            <v>5</v>
          </cell>
          <cell r="N37">
            <v>0</v>
          </cell>
          <cell r="DP37">
            <v>924500</v>
          </cell>
          <cell r="DQ37">
            <v>798583</v>
          </cell>
          <cell r="DR37">
            <v>125917</v>
          </cell>
          <cell r="DS37">
            <v>5655</v>
          </cell>
          <cell r="DT37">
            <v>3045</v>
          </cell>
          <cell r="DU37">
            <v>5950</v>
          </cell>
          <cell r="DV37">
            <v>5950</v>
          </cell>
          <cell r="EB37">
            <v>1869600</v>
          </cell>
          <cell r="EE37">
            <v>1869600</v>
          </cell>
          <cell r="EG37">
            <v>1869600</v>
          </cell>
          <cell r="EH37">
            <v>101981</v>
          </cell>
          <cell r="EI37">
            <v>-1869600</v>
          </cell>
        </row>
        <row r="38">
          <cell r="A38">
            <v>21574</v>
          </cell>
          <cell r="B38" t="str">
            <v>D'Veal Corporation dba D'Veal Family and Youth Services</v>
          </cell>
          <cell r="C38">
            <v>33</v>
          </cell>
          <cell r="D38" t="str">
            <v>525301</v>
          </cell>
          <cell r="E38">
            <v>21574</v>
          </cell>
          <cell r="F38" t="str">
            <v>09C00037</v>
          </cell>
          <cell r="G38" t="str">
            <v>525301</v>
          </cell>
          <cell r="H38" t="str">
            <v>00778</v>
          </cell>
          <cell r="I38" t="str">
            <v>112</v>
          </cell>
          <cell r="K38" t="str">
            <v>D'Veal Corp (D'Veal Family and Youth Svcs)</v>
          </cell>
          <cell r="L38" t="str">
            <v>MH120212</v>
          </cell>
          <cell r="M38">
            <v>5</v>
          </cell>
          <cell r="N38">
            <v>0</v>
          </cell>
          <cell r="BY38">
            <v>140000</v>
          </cell>
          <cell r="CI38">
            <v>24990</v>
          </cell>
          <cell r="CJ38">
            <v>10710</v>
          </cell>
          <cell r="DD38">
            <v>75000</v>
          </cell>
          <cell r="DP38">
            <v>2544850</v>
          </cell>
          <cell r="DQ38">
            <v>2198241</v>
          </cell>
          <cell r="DR38">
            <v>346609</v>
          </cell>
          <cell r="DS38">
            <v>48750</v>
          </cell>
          <cell r="DT38">
            <v>26250</v>
          </cell>
          <cell r="DU38">
            <v>1000</v>
          </cell>
          <cell r="DV38">
            <v>1000</v>
          </cell>
          <cell r="EB38">
            <v>5417400</v>
          </cell>
          <cell r="EE38">
            <v>5417400</v>
          </cell>
          <cell r="EG38">
            <v>5417400</v>
          </cell>
          <cell r="EH38">
            <v>210805.83</v>
          </cell>
          <cell r="EI38">
            <v>-5417400</v>
          </cell>
        </row>
        <row r="39">
          <cell r="A39">
            <v>21575</v>
          </cell>
          <cell r="B39" t="str">
            <v>ChildNet Youth and Family Services, Inc.</v>
          </cell>
          <cell r="C39">
            <v>20</v>
          </cell>
          <cell r="D39" t="str">
            <v>503074</v>
          </cell>
          <cell r="E39">
            <v>21575</v>
          </cell>
          <cell r="F39" t="str">
            <v>09C00134</v>
          </cell>
          <cell r="G39" t="str">
            <v>503074</v>
          </cell>
          <cell r="H39" t="str">
            <v>00783</v>
          </cell>
          <cell r="I39" t="str">
            <v>116</v>
          </cell>
          <cell r="K39" t="str">
            <v>ChildNet Youth and Family Services, Inc.</v>
          </cell>
          <cell r="L39" t="str">
            <v>MH120203</v>
          </cell>
          <cell r="M39">
            <v>9</v>
          </cell>
          <cell r="N39">
            <v>0</v>
          </cell>
          <cell r="CG39">
            <v>9806</v>
          </cell>
          <cell r="CI39">
            <v>13720</v>
          </cell>
          <cell r="CJ39">
            <v>5880</v>
          </cell>
          <cell r="CQ39">
            <v>32688</v>
          </cell>
          <cell r="DP39">
            <v>4019000</v>
          </cell>
          <cell r="DQ39">
            <v>3471612</v>
          </cell>
          <cell r="DR39">
            <v>504893</v>
          </cell>
          <cell r="DU39">
            <v>7650</v>
          </cell>
          <cell r="DV39">
            <v>7650</v>
          </cell>
          <cell r="EB39">
            <v>8072899</v>
          </cell>
          <cell r="EE39">
            <v>8072899</v>
          </cell>
          <cell r="EG39">
            <v>8072899</v>
          </cell>
          <cell r="EI39">
            <v>-8072899</v>
          </cell>
        </row>
        <row r="40">
          <cell r="A40">
            <v>23100</v>
          </cell>
          <cell r="B40" t="str">
            <v>AIDS Project Los Angeles</v>
          </cell>
          <cell r="C40">
            <v>3</v>
          </cell>
          <cell r="D40">
            <v>501162</v>
          </cell>
          <cell r="E40">
            <v>23100</v>
          </cell>
          <cell r="F40" t="str">
            <v>09C00020</v>
          </cell>
          <cell r="G40" t="str">
            <v>501162</v>
          </cell>
          <cell r="H40" t="str">
            <v>00269</v>
          </cell>
          <cell r="I40" t="str">
            <v>52</v>
          </cell>
          <cell r="K40" t="str">
            <v>Aids Project Los Angeles, Incorporated</v>
          </cell>
          <cell r="L40" t="str">
            <v>MH120316</v>
          </cell>
          <cell r="M40" t="str">
            <v>New</v>
          </cell>
          <cell r="N40">
            <v>0</v>
          </cell>
          <cell r="BV40">
            <v>70800</v>
          </cell>
          <cell r="CX40">
            <v>37500</v>
          </cell>
          <cell r="EB40">
            <v>108300</v>
          </cell>
          <cell r="EE40">
            <v>108300</v>
          </cell>
          <cell r="EG40">
            <v>108300</v>
          </cell>
          <cell r="EI40">
            <v>-108300</v>
          </cell>
        </row>
        <row r="41">
          <cell r="A41">
            <v>23103</v>
          </cell>
          <cell r="B41" t="str">
            <v>Alma Family Services</v>
          </cell>
          <cell r="C41">
            <v>8</v>
          </cell>
          <cell r="D41" t="str">
            <v>501166</v>
          </cell>
          <cell r="E41">
            <v>23103</v>
          </cell>
          <cell r="F41" t="str">
            <v>09C00025</v>
          </cell>
          <cell r="G41" t="str">
            <v>501166</v>
          </cell>
          <cell r="H41" t="str">
            <v>00173</v>
          </cell>
          <cell r="I41" t="str">
            <v>5</v>
          </cell>
          <cell r="K41" t="str">
            <v>Alma Family Services</v>
          </cell>
          <cell r="L41" t="str">
            <v>MH120320</v>
          </cell>
          <cell r="M41" t="str">
            <v>New</v>
          </cell>
          <cell r="N41">
            <v>0</v>
          </cell>
          <cell r="O41">
            <v>38000</v>
          </cell>
          <cell r="P41">
            <v>50600</v>
          </cell>
          <cell r="Q41">
            <v>112000</v>
          </cell>
          <cell r="R41">
            <v>88600</v>
          </cell>
          <cell r="W41">
            <v>30400</v>
          </cell>
          <cell r="AL41">
            <v>123500</v>
          </cell>
          <cell r="AM41">
            <v>6500</v>
          </cell>
          <cell r="AO41">
            <v>1600</v>
          </cell>
          <cell r="AU41">
            <v>15000</v>
          </cell>
          <cell r="AV41">
            <v>77700</v>
          </cell>
          <cell r="BG41">
            <v>25878</v>
          </cell>
          <cell r="BI41">
            <v>6650</v>
          </cell>
          <cell r="BJ41">
            <v>9534</v>
          </cell>
          <cell r="BK41">
            <v>28000</v>
          </cell>
          <cell r="BV41">
            <v>163600</v>
          </cell>
          <cell r="BY41">
            <v>517200</v>
          </cell>
          <cell r="CC41">
            <v>25000</v>
          </cell>
          <cell r="CI41">
            <v>35000</v>
          </cell>
          <cell r="CJ41">
            <v>15000</v>
          </cell>
          <cell r="CK41">
            <v>50160</v>
          </cell>
          <cell r="CL41">
            <v>13664</v>
          </cell>
          <cell r="DA41">
            <v>50000</v>
          </cell>
          <cell r="DP41">
            <v>1997720</v>
          </cell>
          <cell r="DQ41">
            <v>1725630</v>
          </cell>
          <cell r="DR41">
            <v>223014</v>
          </cell>
          <cell r="DS41">
            <v>23855</v>
          </cell>
          <cell r="DT41">
            <v>6195</v>
          </cell>
          <cell r="DU41">
            <v>544250</v>
          </cell>
          <cell r="DV41">
            <v>516250</v>
          </cell>
          <cell r="EB41">
            <v>6520500</v>
          </cell>
          <cell r="EI41">
            <v>-6520500</v>
          </cell>
        </row>
        <row r="42">
          <cell r="A42">
            <v>23105</v>
          </cell>
          <cell r="B42" t="str">
            <v>Braswell Rehabilitation Institute for Development of Growth and Education Svs., Inc.</v>
          </cell>
          <cell r="C42">
            <v>9</v>
          </cell>
          <cell r="D42" t="str">
            <v>501169</v>
          </cell>
          <cell r="E42">
            <v>23105</v>
          </cell>
          <cell r="F42" t="str">
            <v>09C00006</v>
          </cell>
          <cell r="G42" t="str">
            <v>501169</v>
          </cell>
          <cell r="H42" t="str">
            <v>00274</v>
          </cell>
          <cell r="I42" t="str">
            <v>53</v>
          </cell>
          <cell r="K42" t="str">
            <v>B.R.I.D.G.E.S.</v>
          </cell>
          <cell r="L42" t="str">
            <v>MH120322</v>
          </cell>
          <cell r="M42" t="str">
            <v>New</v>
          </cell>
          <cell r="N42">
            <v>0</v>
          </cell>
          <cell r="BO42">
            <v>50000</v>
          </cell>
          <cell r="BS42">
            <v>130200</v>
          </cell>
          <cell r="BV42">
            <v>622700</v>
          </cell>
          <cell r="DP42">
            <v>269450</v>
          </cell>
          <cell r="DQ42">
            <v>232751</v>
          </cell>
          <cell r="DR42">
            <v>36699</v>
          </cell>
          <cell r="DU42">
            <v>559600</v>
          </cell>
          <cell r="DV42">
            <v>509600</v>
          </cell>
          <cell r="EB42">
            <v>2411000</v>
          </cell>
          <cell r="EE42">
            <v>2411000</v>
          </cell>
          <cell r="EG42">
            <v>2411000</v>
          </cell>
          <cell r="EH42">
            <v>102099.03</v>
          </cell>
          <cell r="EI42">
            <v>-2411000</v>
          </cell>
        </row>
        <row r="43">
          <cell r="A43">
            <v>23106</v>
          </cell>
          <cell r="B43" t="str">
            <v>Alcott Center for Mental Health Services</v>
          </cell>
          <cell r="C43">
            <v>4</v>
          </cell>
          <cell r="D43" t="str">
            <v>501168</v>
          </cell>
          <cell r="E43">
            <v>23106</v>
          </cell>
          <cell r="F43" t="str">
            <v>09C00021</v>
          </cell>
          <cell r="G43" t="str">
            <v>501168</v>
          </cell>
          <cell r="H43" t="str">
            <v>00177</v>
          </cell>
          <cell r="I43" t="str">
            <v>8</v>
          </cell>
          <cell r="K43" t="str">
            <v xml:space="preserve">Alcott Center for Mental Health Services </v>
          </cell>
          <cell r="L43" t="str">
            <v>MH120189</v>
          </cell>
          <cell r="M43">
            <v>7</v>
          </cell>
          <cell r="N43">
            <v>0</v>
          </cell>
          <cell r="AM43">
            <v>2000</v>
          </cell>
          <cell r="AN43">
            <v>88250</v>
          </cell>
          <cell r="AO43">
            <v>1000</v>
          </cell>
          <cell r="AQ43">
            <v>29250</v>
          </cell>
          <cell r="AT43">
            <v>173300</v>
          </cell>
          <cell r="BQ43">
            <v>2029</v>
          </cell>
          <cell r="BR43">
            <v>88300</v>
          </cell>
          <cell r="BV43">
            <v>40300</v>
          </cell>
          <cell r="DP43">
            <v>27500</v>
          </cell>
          <cell r="DQ43">
            <v>23755</v>
          </cell>
          <cell r="DR43">
            <v>1716</v>
          </cell>
          <cell r="DU43">
            <v>686950</v>
          </cell>
          <cell r="DV43">
            <v>481150</v>
          </cell>
          <cell r="EB43">
            <v>1645500</v>
          </cell>
          <cell r="EE43">
            <v>1645500</v>
          </cell>
          <cell r="EG43">
            <v>1645500</v>
          </cell>
          <cell r="EI43">
            <v>-1645500</v>
          </cell>
        </row>
        <row r="44">
          <cell r="A44">
            <v>23108</v>
          </cell>
          <cell r="B44" t="str">
            <v>For The Child,  Inc.</v>
          </cell>
          <cell r="C44">
            <v>48</v>
          </cell>
          <cell r="D44" t="str">
            <v>501170</v>
          </cell>
          <cell r="E44">
            <v>23108</v>
          </cell>
          <cell r="F44" t="str">
            <v>09C00051</v>
          </cell>
          <cell r="G44" t="str">
            <v>501170</v>
          </cell>
          <cell r="H44" t="str">
            <v>00300</v>
          </cell>
          <cell r="I44" t="str">
            <v>55</v>
          </cell>
          <cell r="K44" t="str">
            <v>For The Child (Cedar House, Inc.)</v>
          </cell>
          <cell r="L44" t="str">
            <v>MH120352</v>
          </cell>
          <cell r="M44" t="str">
            <v>New</v>
          </cell>
          <cell r="N44">
            <v>0</v>
          </cell>
          <cell r="DP44">
            <v>498500</v>
          </cell>
          <cell r="DQ44">
            <v>430604</v>
          </cell>
          <cell r="DR44">
            <v>67896</v>
          </cell>
          <cell r="DS44">
            <v>49530</v>
          </cell>
          <cell r="DT44">
            <v>26670</v>
          </cell>
          <cell r="DU44">
            <v>9450</v>
          </cell>
          <cell r="DV44">
            <v>9450</v>
          </cell>
          <cell r="EB44">
            <v>1092100</v>
          </cell>
          <cell r="EE44">
            <v>1092100</v>
          </cell>
          <cell r="EG44">
            <v>1092100</v>
          </cell>
          <cell r="EI44">
            <v>-1092100</v>
          </cell>
        </row>
        <row r="45">
          <cell r="A45">
            <v>23109</v>
          </cell>
          <cell r="B45" t="str">
            <v>Cedars-Sinai Medical Center</v>
          </cell>
          <cell r="C45">
            <v>16</v>
          </cell>
          <cell r="D45" t="str">
            <v>044994</v>
          </cell>
          <cell r="E45">
            <v>23109</v>
          </cell>
          <cell r="F45" t="str">
            <v>09C00009</v>
          </cell>
          <cell r="G45" t="str">
            <v>044994</v>
          </cell>
          <cell r="H45" t="str">
            <v>00178</v>
          </cell>
          <cell r="I45" t="str">
            <v>9</v>
          </cell>
          <cell r="K45" t="str">
            <v>Cedars-Sinai Medical Center (Thalians)</v>
          </cell>
          <cell r="L45" t="str">
            <v>MH120326</v>
          </cell>
          <cell r="M45" t="str">
            <v>New</v>
          </cell>
          <cell r="N45">
            <v>0</v>
          </cell>
          <cell r="BV45">
            <v>3100</v>
          </cell>
          <cell r="DJ45">
            <v>58500</v>
          </cell>
          <cell r="DK45">
            <v>265200</v>
          </cell>
          <cell r="DP45">
            <v>529400</v>
          </cell>
          <cell r="DQ45">
            <v>457296</v>
          </cell>
          <cell r="DR45">
            <v>72104</v>
          </cell>
          <cell r="DS45">
            <v>0</v>
          </cell>
          <cell r="DT45">
            <v>0</v>
          </cell>
          <cell r="DU45">
            <v>3550</v>
          </cell>
          <cell r="DV45">
            <v>3550</v>
          </cell>
          <cell r="EB45">
            <v>1392700</v>
          </cell>
          <cell r="EE45">
            <v>1392700</v>
          </cell>
          <cell r="EG45">
            <v>1392700</v>
          </cell>
          <cell r="EI45">
            <v>-1392700</v>
          </cell>
        </row>
        <row r="46">
          <cell r="A46">
            <v>23112</v>
          </cell>
          <cell r="B46" t="str">
            <v>Childrens Hospital Los Angeles</v>
          </cell>
          <cell r="C46">
            <v>22</v>
          </cell>
          <cell r="D46" t="str">
            <v>039993</v>
          </cell>
          <cell r="E46">
            <v>23112</v>
          </cell>
          <cell r="F46" t="str">
            <v>09C00015</v>
          </cell>
          <cell r="G46" t="str">
            <v>039993</v>
          </cell>
          <cell r="H46" t="str">
            <v>00179</v>
          </cell>
          <cell r="I46" t="str">
            <v>10</v>
          </cell>
          <cell r="K46" t="str">
            <v>Children's Hospital of Los Angeles</v>
          </cell>
          <cell r="L46" t="str">
            <v>MH120205</v>
          </cell>
          <cell r="M46">
            <v>12</v>
          </cell>
          <cell r="N46">
            <v>225000</v>
          </cell>
          <cell r="O46">
            <v>95000</v>
          </cell>
          <cell r="P46">
            <v>99000</v>
          </cell>
          <cell r="Z46">
            <v>59295</v>
          </cell>
          <cell r="AA46">
            <v>0</v>
          </cell>
          <cell r="AB46">
            <v>45054</v>
          </cell>
          <cell r="AF46">
            <v>22773</v>
          </cell>
          <cell r="AU46">
            <v>29300</v>
          </cell>
          <cell r="BG46">
            <v>47874</v>
          </cell>
          <cell r="BI46">
            <v>19950</v>
          </cell>
          <cell r="BV46">
            <v>392551</v>
          </cell>
          <cell r="BY46">
            <v>395000</v>
          </cell>
          <cell r="CQ46">
            <v>98745</v>
          </cell>
          <cell r="DG46">
            <v>731500</v>
          </cell>
          <cell r="DJ46">
            <v>18400</v>
          </cell>
          <cell r="DK46">
            <v>240600</v>
          </cell>
          <cell r="DP46">
            <v>4162650</v>
          </cell>
          <cell r="DQ46">
            <v>3595697</v>
          </cell>
          <cell r="DR46">
            <v>420334</v>
          </cell>
          <cell r="DS46">
            <v>372125</v>
          </cell>
          <cell r="DT46">
            <v>157652</v>
          </cell>
          <cell r="EB46">
            <v>11003500</v>
          </cell>
          <cell r="EE46">
            <v>11003500</v>
          </cell>
          <cell r="EG46">
            <v>11003500</v>
          </cell>
          <cell r="EI46">
            <v>-10778500</v>
          </cell>
        </row>
        <row r="47">
          <cell r="A47">
            <v>23113</v>
          </cell>
          <cell r="B47" t="str">
            <v>City of Gardena</v>
          </cell>
          <cell r="C47">
            <v>24</v>
          </cell>
          <cell r="D47" t="str">
            <v>501172</v>
          </cell>
          <cell r="E47">
            <v>23113</v>
          </cell>
          <cell r="F47" t="str">
            <v>NA</v>
          </cell>
          <cell r="G47" t="str">
            <v>501172</v>
          </cell>
          <cell r="H47" t="str">
            <v>00322</v>
          </cell>
          <cell r="I47" t="str">
            <v>71</v>
          </cell>
          <cell r="K47" t="str">
            <v>City of Gardena</v>
          </cell>
          <cell r="L47" t="str">
            <v>MH120207</v>
          </cell>
          <cell r="M47">
            <v>4</v>
          </cell>
          <cell r="N47">
            <v>0</v>
          </cell>
          <cell r="BV47">
            <v>74400</v>
          </cell>
          <cell r="EB47">
            <v>74400</v>
          </cell>
          <cell r="EE47">
            <v>74400</v>
          </cell>
          <cell r="EG47">
            <v>74400</v>
          </cell>
          <cell r="EH47">
            <v>10052</v>
          </cell>
          <cell r="EI47">
            <v>-74400</v>
          </cell>
        </row>
        <row r="48">
          <cell r="A48">
            <v>23114</v>
          </cell>
          <cell r="B48" t="str">
            <v>Broadwater Community Care Center, LLC</v>
          </cell>
          <cell r="C48">
            <v>26</v>
          </cell>
          <cell r="D48" t="str">
            <v>501174</v>
          </cell>
          <cell r="E48">
            <v>23114</v>
          </cell>
          <cell r="F48" t="str">
            <v>09C00029</v>
          </cell>
          <cell r="G48" t="str">
            <v>501174</v>
          </cell>
          <cell r="H48" t="str">
            <v>00181</v>
          </cell>
          <cell r="I48" t="str">
            <v>12</v>
          </cell>
          <cell r="K48" t="str">
            <v xml:space="preserve"> (Fam Youth &amp; Stars)</v>
          </cell>
          <cell r="L48" t="str">
            <v>MH120334</v>
          </cell>
          <cell r="M48" t="str">
            <v>New</v>
          </cell>
          <cell r="N48">
            <v>0</v>
          </cell>
          <cell r="O48">
            <v>38000</v>
          </cell>
          <cell r="P48">
            <v>48400</v>
          </cell>
          <cell r="AU48">
            <v>14300</v>
          </cell>
          <cell r="BG48">
            <v>23290</v>
          </cell>
          <cell r="BI48">
            <v>43645</v>
          </cell>
          <cell r="BV48">
            <v>26500</v>
          </cell>
          <cell r="BY48">
            <v>150000</v>
          </cell>
          <cell r="CD48">
            <v>96000</v>
          </cell>
          <cell r="CE48">
            <v>39700</v>
          </cell>
          <cell r="CQ48">
            <v>23699</v>
          </cell>
          <cell r="DH48">
            <v>0</v>
          </cell>
          <cell r="DJ48">
            <v>196200</v>
          </cell>
          <cell r="DK48">
            <v>250000</v>
          </cell>
          <cell r="DP48">
            <v>1788700</v>
          </cell>
          <cell r="DQ48">
            <v>1545079</v>
          </cell>
          <cell r="DR48">
            <v>196632</v>
          </cell>
          <cell r="DS48">
            <v>275860</v>
          </cell>
          <cell r="DT48">
            <v>104895</v>
          </cell>
          <cell r="EB48">
            <v>4860900</v>
          </cell>
          <cell r="EE48">
            <v>4860900</v>
          </cell>
          <cell r="EG48">
            <v>4860900</v>
          </cell>
          <cell r="EH48">
            <v>207336.66</v>
          </cell>
          <cell r="EI48">
            <v>-4860900</v>
          </cell>
        </row>
        <row r="49">
          <cell r="A49">
            <v>23116</v>
          </cell>
          <cell r="B49" t="str">
            <v>Didi Hirsch Psychiatric Service</v>
          </cell>
          <cell r="C49">
            <v>30</v>
          </cell>
          <cell r="D49" t="str">
            <v>501181</v>
          </cell>
          <cell r="E49">
            <v>23116</v>
          </cell>
          <cell r="F49" t="str">
            <v>09C00034</v>
          </cell>
          <cell r="G49" t="str">
            <v>501181</v>
          </cell>
          <cell r="H49" t="str">
            <v>00183</v>
          </cell>
          <cell r="I49" t="str">
            <v>13</v>
          </cell>
          <cell r="K49" t="str">
            <v xml:space="preserve">Didi Hirsch Psychiatric Service </v>
          </cell>
          <cell r="L49" t="str">
            <v>MH120337</v>
          </cell>
          <cell r="M49" t="str">
            <v>New</v>
          </cell>
          <cell r="N49">
            <v>0</v>
          </cell>
          <cell r="Q49">
            <v>420000</v>
          </cell>
          <cell r="S49">
            <v>401200</v>
          </cell>
          <cell r="T49">
            <v>175700</v>
          </cell>
          <cell r="V49">
            <v>48000</v>
          </cell>
          <cell r="W49">
            <v>18200</v>
          </cell>
          <cell r="AG49">
            <v>12200</v>
          </cell>
          <cell r="AJ49">
            <v>54700</v>
          </cell>
          <cell r="AL49">
            <v>24300</v>
          </cell>
          <cell r="AN49">
            <v>109450</v>
          </cell>
          <cell r="AQ49">
            <v>82100</v>
          </cell>
          <cell r="AV49">
            <v>317700</v>
          </cell>
          <cell r="AW49">
            <v>435700</v>
          </cell>
          <cell r="AX49">
            <v>65500</v>
          </cell>
          <cell r="BJ49">
            <v>40043</v>
          </cell>
          <cell r="BK49">
            <v>126000</v>
          </cell>
          <cell r="BM49">
            <v>434300</v>
          </cell>
          <cell r="BN49">
            <v>108000</v>
          </cell>
          <cell r="BO49">
            <v>117300</v>
          </cell>
          <cell r="BV49">
            <v>966500</v>
          </cell>
          <cell r="BY49">
            <v>964900</v>
          </cell>
          <cell r="CD49">
            <v>180000</v>
          </cell>
          <cell r="CE49">
            <v>48200</v>
          </cell>
          <cell r="CI49">
            <v>21000</v>
          </cell>
          <cell r="CJ49">
            <v>9000</v>
          </cell>
          <cell r="DJ49">
            <v>240300</v>
          </cell>
          <cell r="DK49">
            <v>310000</v>
          </cell>
          <cell r="DP49">
            <v>3623750</v>
          </cell>
          <cell r="DQ49">
            <v>3130195</v>
          </cell>
          <cell r="DR49">
            <v>453512</v>
          </cell>
          <cell r="DS49">
            <v>282035</v>
          </cell>
          <cell r="DT49">
            <v>151865</v>
          </cell>
          <cell r="DU49">
            <v>3614400</v>
          </cell>
          <cell r="DV49">
            <v>2582550</v>
          </cell>
          <cell r="EB49">
            <v>19568600</v>
          </cell>
          <cell r="EE49">
            <v>19568600</v>
          </cell>
          <cell r="EG49">
            <v>19568600</v>
          </cell>
          <cell r="EH49">
            <v>13076</v>
          </cell>
          <cell r="EI49">
            <v>-19568600</v>
          </cell>
        </row>
        <row r="50">
          <cell r="A50">
            <v>23118</v>
          </cell>
          <cell r="B50" t="str">
            <v>Dubnoff Center for Child Development and Educational Therapy</v>
          </cell>
          <cell r="C50">
            <v>32</v>
          </cell>
          <cell r="D50" t="str">
            <v>501176</v>
          </cell>
          <cell r="E50">
            <v>23118</v>
          </cell>
          <cell r="F50" t="str">
            <v>09C00036</v>
          </cell>
          <cell r="G50" t="str">
            <v>501176</v>
          </cell>
          <cell r="H50" t="str">
            <v>00184</v>
          </cell>
          <cell r="I50" t="str">
            <v>14</v>
          </cell>
          <cell r="K50" t="str">
            <v>Dubnoff Center for Child Development</v>
          </cell>
          <cell r="L50" t="str">
            <v>MH120339</v>
          </cell>
          <cell r="M50" t="str">
            <v>New</v>
          </cell>
          <cell r="N50">
            <v>0</v>
          </cell>
          <cell r="R50">
            <v>39800</v>
          </cell>
          <cell r="BV50">
            <v>190200</v>
          </cell>
          <cell r="CI50">
            <v>59990</v>
          </cell>
          <cell r="CJ50">
            <v>25710</v>
          </cell>
          <cell r="DA50">
            <v>50000</v>
          </cell>
          <cell r="DD50">
            <v>75000</v>
          </cell>
          <cell r="DH50">
            <v>0</v>
          </cell>
          <cell r="DJ50">
            <v>154900</v>
          </cell>
          <cell r="DK50">
            <v>291400</v>
          </cell>
          <cell r="DP50">
            <v>722300</v>
          </cell>
          <cell r="DQ50">
            <v>623923</v>
          </cell>
          <cell r="DR50">
            <v>98377</v>
          </cell>
          <cell r="DS50">
            <v>63440</v>
          </cell>
          <cell r="DT50">
            <v>34160</v>
          </cell>
          <cell r="DU50">
            <v>5650</v>
          </cell>
          <cell r="DV50">
            <v>5650</v>
          </cell>
          <cell r="EB50">
            <v>2440500</v>
          </cell>
          <cell r="EE50">
            <v>2440500</v>
          </cell>
          <cell r="EG50">
            <v>2440500</v>
          </cell>
          <cell r="EH50">
            <v>92825.32</v>
          </cell>
          <cell r="EI50">
            <v>-2440500</v>
          </cell>
        </row>
        <row r="51">
          <cell r="A51">
            <v>23119</v>
          </cell>
          <cell r="B51" t="str">
            <v>El Centro de Amistad, Inc.</v>
          </cell>
          <cell r="C51">
            <v>35</v>
          </cell>
          <cell r="D51" t="str">
            <v>501177</v>
          </cell>
          <cell r="E51">
            <v>23119</v>
          </cell>
          <cell r="F51" t="str">
            <v>09C0038</v>
          </cell>
          <cell r="G51" t="str">
            <v>501177</v>
          </cell>
          <cell r="H51" t="str">
            <v>00185</v>
          </cell>
          <cell r="I51" t="str">
            <v>15</v>
          </cell>
          <cell r="K51" t="str">
            <v>El Centro De Amistad, Incorporated</v>
          </cell>
          <cell r="L51" t="str">
            <v>MH120340</v>
          </cell>
          <cell r="M51" t="str">
            <v>New</v>
          </cell>
          <cell r="N51">
            <v>0</v>
          </cell>
          <cell r="AB51">
            <v>53500</v>
          </cell>
          <cell r="AC51">
            <v>5900</v>
          </cell>
          <cell r="BV51">
            <v>71100</v>
          </cell>
          <cell r="BY51">
            <v>220000</v>
          </cell>
          <cell r="CI51">
            <v>21000</v>
          </cell>
          <cell r="CJ51">
            <v>9000</v>
          </cell>
          <cell r="DP51">
            <v>681200</v>
          </cell>
          <cell r="DQ51">
            <v>588421</v>
          </cell>
          <cell r="DR51">
            <v>92779</v>
          </cell>
          <cell r="DS51">
            <v>100490</v>
          </cell>
          <cell r="DT51">
            <v>54110</v>
          </cell>
          <cell r="DU51">
            <v>122800</v>
          </cell>
          <cell r="DV51">
            <v>122800</v>
          </cell>
          <cell r="EB51">
            <v>2143100</v>
          </cell>
          <cell r="EE51">
            <v>2143100</v>
          </cell>
          <cell r="EG51">
            <v>2143100</v>
          </cell>
          <cell r="EI51">
            <v>-2143100</v>
          </cell>
        </row>
        <row r="52">
          <cell r="A52">
            <v>23122</v>
          </cell>
          <cell r="B52" t="str">
            <v>ENKI Health and Research Systems, Inc.</v>
          </cell>
          <cell r="C52">
            <v>38</v>
          </cell>
          <cell r="D52" t="str">
            <v>501180</v>
          </cell>
          <cell r="E52">
            <v>23122</v>
          </cell>
          <cell r="F52" t="str">
            <v>09C00041</v>
          </cell>
          <cell r="G52" t="str">
            <v>501180</v>
          </cell>
          <cell r="H52" t="str">
            <v>00188</v>
          </cell>
          <cell r="I52" t="str">
            <v>17</v>
          </cell>
          <cell r="K52" t="str">
            <v>ENKI Hlth and Research, Sys, Inc. (Children &amp; Youth)</v>
          </cell>
          <cell r="L52" t="str">
            <v>MH120344</v>
          </cell>
          <cell r="M52" t="str">
            <v>New</v>
          </cell>
          <cell r="N52">
            <v>0</v>
          </cell>
          <cell r="O52">
            <v>38000</v>
          </cell>
          <cell r="P52">
            <v>50600</v>
          </cell>
          <cell r="S52">
            <v>288600</v>
          </cell>
          <cell r="T52">
            <v>907800</v>
          </cell>
          <cell r="W52">
            <v>45600</v>
          </cell>
          <cell r="AG52">
            <v>64600</v>
          </cell>
          <cell r="AH52">
            <v>3400</v>
          </cell>
          <cell r="AL52">
            <v>412300</v>
          </cell>
          <cell r="AM52">
            <v>21700</v>
          </cell>
          <cell r="AO52">
            <v>2400</v>
          </cell>
          <cell r="AR52">
            <v>0</v>
          </cell>
          <cell r="AS52">
            <v>0</v>
          </cell>
          <cell r="AU52">
            <v>15000</v>
          </cell>
          <cell r="AW52">
            <v>303400</v>
          </cell>
          <cell r="BG52">
            <v>24584</v>
          </cell>
          <cell r="BI52">
            <v>13300</v>
          </cell>
          <cell r="BM52">
            <v>282550</v>
          </cell>
          <cell r="BO52">
            <v>84750</v>
          </cell>
          <cell r="BV52">
            <v>1775100</v>
          </cell>
          <cell r="BW52">
            <v>0</v>
          </cell>
          <cell r="BY52">
            <v>1024000</v>
          </cell>
          <cell r="BZ52">
            <v>270000</v>
          </cell>
          <cell r="CA52">
            <v>30000</v>
          </cell>
          <cell r="CE52">
            <v>113700</v>
          </cell>
          <cell r="CK52">
            <v>91760</v>
          </cell>
          <cell r="CL52">
            <v>13664</v>
          </cell>
          <cell r="CQ52">
            <v>23699</v>
          </cell>
          <cell r="DJ52">
            <v>163200</v>
          </cell>
          <cell r="DK52">
            <v>581000</v>
          </cell>
          <cell r="DP52">
            <v>6315270</v>
          </cell>
          <cell r="DQ52">
            <v>5455130</v>
          </cell>
          <cell r="DR52">
            <v>798193</v>
          </cell>
          <cell r="DS52">
            <v>683215</v>
          </cell>
          <cell r="DT52">
            <v>354585</v>
          </cell>
          <cell r="DU52">
            <v>3643700</v>
          </cell>
          <cell r="DV52">
            <v>3276400</v>
          </cell>
          <cell r="DW52">
            <v>0</v>
          </cell>
          <cell r="EB52">
            <v>27171200</v>
          </cell>
          <cell r="EE52">
            <v>27171200</v>
          </cell>
          <cell r="EG52">
            <v>27171200</v>
          </cell>
          <cell r="EI52">
            <v>-27171200</v>
          </cell>
        </row>
        <row r="53">
          <cell r="A53">
            <v>23123</v>
          </cell>
          <cell r="B53" t="str">
            <v>Filipino-American Service Group, Inc.</v>
          </cell>
          <cell r="C53">
            <v>44</v>
          </cell>
          <cell r="D53" t="str">
            <v>501182</v>
          </cell>
          <cell r="E53">
            <v>23123</v>
          </cell>
          <cell r="F53" t="str">
            <v>09C00046</v>
          </cell>
          <cell r="G53" t="str">
            <v>501182</v>
          </cell>
          <cell r="H53" t="str">
            <v>00302</v>
          </cell>
          <cell r="I53" t="str">
            <v>57</v>
          </cell>
          <cell r="K53" t="str">
            <v>Filipino-American Services Group, Incorporated</v>
          </cell>
          <cell r="L53" t="str">
            <v>MH120348</v>
          </cell>
          <cell r="M53" t="str">
            <v>New</v>
          </cell>
          <cell r="N53">
            <v>0</v>
          </cell>
          <cell r="BV53">
            <v>46600</v>
          </cell>
          <cell r="EB53">
            <v>46600</v>
          </cell>
          <cell r="EE53">
            <v>46600</v>
          </cell>
          <cell r="EG53">
            <v>46600</v>
          </cell>
          <cell r="EI53">
            <v>-46600</v>
          </cell>
        </row>
        <row r="54">
          <cell r="A54">
            <v>23125</v>
          </cell>
          <cell r="B54" t="str">
            <v>1736 Family Crisis Center</v>
          </cell>
          <cell r="C54">
            <v>2</v>
          </cell>
          <cell r="D54">
            <v>501134</v>
          </cell>
          <cell r="E54">
            <v>23125</v>
          </cell>
          <cell r="F54" t="str">
            <v>09C00019</v>
          </cell>
          <cell r="G54" t="str">
            <v>501134</v>
          </cell>
          <cell r="H54" t="str">
            <v>00256</v>
          </cell>
          <cell r="I54" t="str">
            <v>51</v>
          </cell>
          <cell r="K54" t="str">
            <v>1736 Family Crisis Center</v>
          </cell>
          <cell r="L54" t="str">
            <v>MH120315</v>
          </cell>
          <cell r="M54" t="str">
            <v>New</v>
          </cell>
          <cell r="N54">
            <v>0</v>
          </cell>
          <cell r="BY54">
            <v>225000</v>
          </cell>
          <cell r="DP54">
            <v>76000</v>
          </cell>
          <cell r="DQ54">
            <v>65649</v>
          </cell>
          <cell r="DR54">
            <v>10351</v>
          </cell>
          <cell r="DS54">
            <v>0</v>
          </cell>
          <cell r="DT54">
            <v>0</v>
          </cell>
          <cell r="DU54">
            <v>1000</v>
          </cell>
          <cell r="DV54">
            <v>1000</v>
          </cell>
          <cell r="EB54">
            <v>379000</v>
          </cell>
          <cell r="EE54">
            <v>379000</v>
          </cell>
          <cell r="EG54">
            <v>379000</v>
          </cell>
          <cell r="EH54">
            <v>283.75</v>
          </cell>
          <cell r="EI54">
            <v>-379000</v>
          </cell>
        </row>
        <row r="55">
          <cell r="A55">
            <v>23128</v>
          </cell>
          <cell r="B55" t="str">
            <v>Gateways Hospital and Mental Health Center</v>
          </cell>
          <cell r="C55">
            <v>49</v>
          </cell>
          <cell r="D55" t="str">
            <v>501184</v>
          </cell>
          <cell r="E55">
            <v>23128</v>
          </cell>
          <cell r="F55" t="str">
            <v>09C00052</v>
          </cell>
          <cell r="G55" t="str">
            <v>501184</v>
          </cell>
          <cell r="H55" t="str">
            <v>00190</v>
          </cell>
          <cell r="I55" t="str">
            <v>19</v>
          </cell>
          <cell r="K55" t="str">
            <v>Gateways Hospital and Mental Health Center</v>
          </cell>
          <cell r="L55" t="str">
            <v>MH120353</v>
          </cell>
          <cell r="M55" t="str">
            <v>New</v>
          </cell>
          <cell r="N55">
            <v>0</v>
          </cell>
          <cell r="R55">
            <v>186200</v>
          </cell>
          <cell r="U55">
            <v>761300</v>
          </cell>
          <cell r="BP55">
            <v>1373750</v>
          </cell>
          <cell r="BT55">
            <v>1070000</v>
          </cell>
          <cell r="BV55">
            <v>6979300</v>
          </cell>
          <cell r="CG55">
            <v>9806</v>
          </cell>
          <cell r="CI55">
            <v>39970</v>
          </cell>
          <cell r="CJ55">
            <v>17130</v>
          </cell>
          <cell r="CZ55">
            <v>0</v>
          </cell>
          <cell r="DA55">
            <v>50000</v>
          </cell>
          <cell r="DD55">
            <v>75000</v>
          </cell>
          <cell r="DF55">
            <v>700000</v>
          </cell>
          <cell r="DP55">
            <v>561500</v>
          </cell>
          <cell r="DQ55">
            <v>485024</v>
          </cell>
          <cell r="DR55">
            <v>66670</v>
          </cell>
          <cell r="DS55">
            <v>18980</v>
          </cell>
          <cell r="DT55">
            <v>10220</v>
          </cell>
          <cell r="DU55">
            <v>2418100</v>
          </cell>
          <cell r="DV55">
            <v>1044350</v>
          </cell>
          <cell r="EB55">
            <v>15867300</v>
          </cell>
          <cell r="EE55">
            <v>15867300</v>
          </cell>
          <cell r="EG55">
            <v>15867300</v>
          </cell>
          <cell r="EH55">
            <v>148072.34</v>
          </cell>
          <cell r="EI55">
            <v>-15867300</v>
          </cell>
        </row>
        <row r="56">
          <cell r="A56">
            <v>23132</v>
          </cell>
          <cell r="B56" t="str">
            <v>Hathaway-Sycamores Child and Family Services</v>
          </cell>
          <cell r="C56">
            <v>52</v>
          </cell>
          <cell r="D56" t="str">
            <v>503485</v>
          </cell>
          <cell r="E56">
            <v>23132</v>
          </cell>
          <cell r="F56" t="str">
            <v>09C00005</v>
          </cell>
          <cell r="G56" t="str">
            <v>503485</v>
          </cell>
          <cell r="H56" t="str">
            <v>00192</v>
          </cell>
          <cell r="I56" t="str">
            <v>22</v>
          </cell>
          <cell r="K56" t="str">
            <v>Hathaway - Sycamores Child and Family Services</v>
          </cell>
          <cell r="L56" t="str">
            <v>MH120356</v>
          </cell>
          <cell r="M56" t="str">
            <v>New</v>
          </cell>
          <cell r="N56">
            <v>0</v>
          </cell>
          <cell r="O56">
            <v>228000</v>
          </cell>
          <cell r="P56">
            <v>270600</v>
          </cell>
          <cell r="Q56">
            <v>210000</v>
          </cell>
          <cell r="AB56">
            <v>135700</v>
          </cell>
          <cell r="AU56">
            <v>80000</v>
          </cell>
          <cell r="AV56">
            <v>158900</v>
          </cell>
          <cell r="BG56">
            <v>137153</v>
          </cell>
          <cell r="BI56">
            <v>33250</v>
          </cell>
          <cell r="BJ56">
            <v>20021</v>
          </cell>
          <cell r="BK56">
            <v>63000</v>
          </cell>
          <cell r="BV56">
            <v>141700</v>
          </cell>
          <cell r="CE56">
            <v>37800</v>
          </cell>
          <cell r="CK56">
            <v>160560</v>
          </cell>
          <cell r="CL56">
            <v>30008</v>
          </cell>
          <cell r="DF56">
            <v>40000</v>
          </cell>
          <cell r="DJ56">
            <v>276600</v>
          </cell>
          <cell r="DK56">
            <v>1491600</v>
          </cell>
          <cell r="DP56">
            <v>12940970</v>
          </cell>
          <cell r="DQ56">
            <v>11178410</v>
          </cell>
          <cell r="DR56">
            <v>1575378</v>
          </cell>
          <cell r="DS56">
            <v>660920</v>
          </cell>
          <cell r="DT56">
            <v>322630</v>
          </cell>
          <cell r="DU56">
            <v>185950</v>
          </cell>
          <cell r="DV56">
            <v>122950</v>
          </cell>
          <cell r="EB56">
            <v>30502100</v>
          </cell>
          <cell r="EE56">
            <v>30502100</v>
          </cell>
          <cell r="EG56">
            <v>30502100</v>
          </cell>
          <cell r="EH56">
            <v>74008.399999999994</v>
          </cell>
          <cell r="EI56">
            <v>-30502100</v>
          </cell>
        </row>
        <row r="57">
          <cell r="A57">
            <v>23133</v>
          </cell>
          <cell r="B57" t="str">
            <v>Hillview Mental Health Center, Inc.</v>
          </cell>
          <cell r="C57">
            <v>58</v>
          </cell>
          <cell r="D57" t="str">
            <v>501188</v>
          </cell>
          <cell r="E57">
            <v>23133</v>
          </cell>
          <cell r="F57" t="str">
            <v>09C00062</v>
          </cell>
          <cell r="G57" t="str">
            <v>501188</v>
          </cell>
          <cell r="H57" t="str">
            <v>00194</v>
          </cell>
          <cell r="I57" t="str">
            <v>24</v>
          </cell>
          <cell r="K57" t="str">
            <v>Hillview Mental Health Center, Inc</v>
          </cell>
          <cell r="L57" t="str">
            <v>MH120362</v>
          </cell>
          <cell r="M57" t="str">
            <v>New</v>
          </cell>
          <cell r="N57">
            <v>0</v>
          </cell>
          <cell r="Q57">
            <v>196000</v>
          </cell>
          <cell r="S57">
            <v>417200</v>
          </cell>
          <cell r="T57">
            <v>359500</v>
          </cell>
          <cell r="V57">
            <v>75100</v>
          </cell>
          <cell r="W57">
            <v>131900</v>
          </cell>
          <cell r="AL57">
            <v>0</v>
          </cell>
          <cell r="AN57">
            <v>0</v>
          </cell>
          <cell r="AP57">
            <v>0</v>
          </cell>
          <cell r="AQ57">
            <v>93100</v>
          </cell>
          <cell r="AR57">
            <v>0</v>
          </cell>
          <cell r="AT57">
            <v>996300</v>
          </cell>
          <cell r="AV57">
            <v>141200</v>
          </cell>
          <cell r="AW57">
            <v>475400</v>
          </cell>
          <cell r="AX57">
            <v>48400</v>
          </cell>
          <cell r="BJ57">
            <v>17161</v>
          </cell>
          <cell r="BK57">
            <v>56000</v>
          </cell>
          <cell r="BM57">
            <v>385050</v>
          </cell>
          <cell r="BN57">
            <v>60350</v>
          </cell>
          <cell r="BO57">
            <v>234900</v>
          </cell>
          <cell r="BU57">
            <v>7800</v>
          </cell>
          <cell r="BV57">
            <v>252800</v>
          </cell>
          <cell r="BW57">
            <v>0</v>
          </cell>
          <cell r="BY57">
            <v>125000</v>
          </cell>
          <cell r="CI57">
            <v>21000</v>
          </cell>
          <cell r="CJ57">
            <v>9000</v>
          </cell>
          <cell r="DO57">
            <v>200600</v>
          </cell>
          <cell r="DP57">
            <v>372850</v>
          </cell>
          <cell r="DQ57">
            <v>322068</v>
          </cell>
          <cell r="DR57">
            <v>33621</v>
          </cell>
          <cell r="DU57">
            <v>2791350</v>
          </cell>
          <cell r="DV57">
            <v>1961950</v>
          </cell>
          <cell r="DW57">
            <v>0</v>
          </cell>
          <cell r="EB57">
            <v>9785600</v>
          </cell>
          <cell r="EE57">
            <v>9785600</v>
          </cell>
          <cell r="EG57">
            <v>9785600</v>
          </cell>
          <cell r="EH57">
            <v>269568.99</v>
          </cell>
          <cell r="EI57">
            <v>-9785600</v>
          </cell>
        </row>
        <row r="58">
          <cell r="A58">
            <v>23134</v>
          </cell>
          <cell r="B58" t="str">
            <v>Clontarf Manor, Inc.</v>
          </cell>
          <cell r="C58">
            <v>25</v>
          </cell>
          <cell r="D58" t="str">
            <v>502860</v>
          </cell>
          <cell r="E58">
            <v>23134</v>
          </cell>
          <cell r="F58" t="str">
            <v>09C00017</v>
          </cell>
          <cell r="G58" t="str">
            <v>502860</v>
          </cell>
          <cell r="H58" t="str">
            <v>00327</v>
          </cell>
          <cell r="I58" t="str">
            <v>76</v>
          </cell>
          <cell r="K58" t="str">
            <v>Clontarf Manor</v>
          </cell>
          <cell r="L58" t="str">
            <v>MH120333</v>
          </cell>
          <cell r="M58" t="str">
            <v>New</v>
          </cell>
          <cell r="N58">
            <v>0</v>
          </cell>
          <cell r="W58">
            <v>11800</v>
          </cell>
          <cell r="AG58">
            <v>4700</v>
          </cell>
          <cell r="AH58">
            <v>300</v>
          </cell>
          <cell r="AJ58">
            <v>4950</v>
          </cell>
          <cell r="AL58">
            <v>30700</v>
          </cell>
          <cell r="AM58">
            <v>2000</v>
          </cell>
          <cell r="AN58">
            <v>32300</v>
          </cell>
          <cell r="AO58">
            <v>800</v>
          </cell>
          <cell r="AQ58">
            <v>12100</v>
          </cell>
          <cell r="DU58">
            <v>480850</v>
          </cell>
          <cell r="DV58">
            <v>431500</v>
          </cell>
          <cell r="EB58">
            <v>1012000</v>
          </cell>
          <cell r="EE58">
            <v>1012000</v>
          </cell>
          <cell r="EG58">
            <v>1012000</v>
          </cell>
          <cell r="EI58">
            <v>-1012000</v>
          </cell>
        </row>
        <row r="59">
          <cell r="A59">
            <v>23135</v>
          </cell>
          <cell r="B59" t="str">
            <v>Hillsides</v>
          </cell>
          <cell r="C59">
            <v>57</v>
          </cell>
          <cell r="D59" t="str">
            <v>517515</v>
          </cell>
          <cell r="E59">
            <v>23135</v>
          </cell>
          <cell r="F59" t="str">
            <v>09C00061</v>
          </cell>
          <cell r="G59" t="str">
            <v>517515</v>
          </cell>
          <cell r="H59" t="str">
            <v>00321</v>
          </cell>
          <cell r="I59" t="str">
            <v>70</v>
          </cell>
          <cell r="K59" t="str">
            <v>Hillsides Home for Children (The Church Home for Children)</v>
          </cell>
          <cell r="L59" t="str">
            <v>MH120361</v>
          </cell>
          <cell r="M59" t="str">
            <v>New</v>
          </cell>
          <cell r="N59">
            <v>0</v>
          </cell>
          <cell r="O59">
            <v>152000</v>
          </cell>
          <cell r="P59">
            <v>176000</v>
          </cell>
          <cell r="Q59">
            <v>350000</v>
          </cell>
          <cell r="AG59">
            <v>0</v>
          </cell>
          <cell r="AU59">
            <v>52000</v>
          </cell>
          <cell r="AV59">
            <v>254200</v>
          </cell>
          <cell r="BG59">
            <v>89279</v>
          </cell>
          <cell r="BI59">
            <v>19950</v>
          </cell>
          <cell r="BJ59">
            <v>31462</v>
          </cell>
          <cell r="BK59">
            <v>98000</v>
          </cell>
          <cell r="BL59">
            <v>20125</v>
          </cell>
          <cell r="CK59">
            <v>21900</v>
          </cell>
          <cell r="DH59">
            <v>0</v>
          </cell>
          <cell r="DJ59">
            <v>120000</v>
          </cell>
          <cell r="DK59">
            <v>0</v>
          </cell>
          <cell r="DP59">
            <v>4596750</v>
          </cell>
          <cell r="DQ59">
            <v>3970673</v>
          </cell>
          <cell r="DR59">
            <v>505336</v>
          </cell>
          <cell r="DS59">
            <v>219115</v>
          </cell>
          <cell r="DT59">
            <v>77910</v>
          </cell>
          <cell r="DU59">
            <v>107200</v>
          </cell>
          <cell r="DV59">
            <v>9200</v>
          </cell>
          <cell r="EB59">
            <v>10871100</v>
          </cell>
          <cell r="EE59">
            <v>10871100</v>
          </cell>
          <cell r="EG59">
            <v>10871100</v>
          </cell>
          <cell r="EH59">
            <v>25979.33</v>
          </cell>
          <cell r="EI59">
            <v>-10871100</v>
          </cell>
        </row>
        <row r="60">
          <cell r="A60">
            <v>23136</v>
          </cell>
          <cell r="B60" t="str">
            <v>Kedren Community Health Center, Inc.</v>
          </cell>
          <cell r="C60">
            <v>65</v>
          </cell>
          <cell r="D60" t="str">
            <v>029464</v>
          </cell>
          <cell r="E60">
            <v>23136</v>
          </cell>
          <cell r="F60" t="str">
            <v>09C00001</v>
          </cell>
          <cell r="G60" t="str">
            <v>029464</v>
          </cell>
          <cell r="H60" t="str">
            <v>00197</v>
          </cell>
          <cell r="I60" t="str">
            <v>27</v>
          </cell>
          <cell r="K60" t="str">
            <v>Kedren Comm MH Center</v>
          </cell>
          <cell r="L60" t="str">
            <v>MH120367</v>
          </cell>
          <cell r="M60" t="str">
            <v>New</v>
          </cell>
          <cell r="N60">
            <v>0</v>
          </cell>
          <cell r="O60">
            <v>95000</v>
          </cell>
          <cell r="P60">
            <v>105600</v>
          </cell>
          <cell r="Q60">
            <v>126000</v>
          </cell>
          <cell r="S60">
            <v>322900</v>
          </cell>
          <cell r="T60">
            <v>69700</v>
          </cell>
          <cell r="V60">
            <v>0</v>
          </cell>
          <cell r="AR60">
            <v>0</v>
          </cell>
          <cell r="AU60">
            <v>31200</v>
          </cell>
          <cell r="AV60">
            <v>88300</v>
          </cell>
          <cell r="AW60">
            <v>376500</v>
          </cell>
          <cell r="AX60">
            <v>0</v>
          </cell>
          <cell r="BG60">
            <v>54344</v>
          </cell>
          <cell r="BI60">
            <v>6650</v>
          </cell>
          <cell r="BJ60">
            <v>10487</v>
          </cell>
          <cell r="BK60">
            <v>35000</v>
          </cell>
          <cell r="BM60">
            <v>290250</v>
          </cell>
          <cell r="BN60">
            <v>0</v>
          </cell>
          <cell r="BO60">
            <v>508500</v>
          </cell>
          <cell r="BS60">
            <v>44000</v>
          </cell>
          <cell r="BV60">
            <v>5068400</v>
          </cell>
          <cell r="BW60">
            <v>0</v>
          </cell>
          <cell r="BY60">
            <v>300000</v>
          </cell>
          <cell r="CE60">
            <v>215700</v>
          </cell>
          <cell r="CI60">
            <v>14980</v>
          </cell>
          <cell r="CJ60">
            <v>6420</v>
          </cell>
          <cell r="CK60">
            <v>24700</v>
          </cell>
          <cell r="DF60">
            <v>40000</v>
          </cell>
          <cell r="DP60">
            <v>3982850</v>
          </cell>
          <cell r="DQ60">
            <v>3440386</v>
          </cell>
          <cell r="DR60">
            <v>477633</v>
          </cell>
          <cell r="DS60">
            <v>66430</v>
          </cell>
          <cell r="DT60">
            <v>29120</v>
          </cell>
          <cell r="DU60">
            <v>3508500</v>
          </cell>
          <cell r="DV60">
            <v>2674750</v>
          </cell>
          <cell r="DW60">
            <v>0</v>
          </cell>
          <cell r="DZ60">
            <v>4997000</v>
          </cell>
          <cell r="EB60">
            <v>27011300</v>
          </cell>
          <cell r="EE60">
            <v>27011300</v>
          </cell>
          <cell r="EG60">
            <v>27011300</v>
          </cell>
          <cell r="EI60">
            <v>-27011300</v>
          </cell>
        </row>
        <row r="61">
          <cell r="A61">
            <v>23137</v>
          </cell>
          <cell r="B61" t="str">
            <v>Koreatown Youth and Community Center, Inc.</v>
          </cell>
          <cell r="C61">
            <v>66</v>
          </cell>
          <cell r="D61" t="str">
            <v>501192</v>
          </cell>
          <cell r="E61">
            <v>23137</v>
          </cell>
          <cell r="F61" t="str">
            <v>09C00069</v>
          </cell>
          <cell r="G61" t="str">
            <v>501192</v>
          </cell>
          <cell r="H61" t="str">
            <v>00326</v>
          </cell>
          <cell r="I61" t="str">
            <v>75</v>
          </cell>
          <cell r="K61" t="str">
            <v>Koreatown Youth &amp; Community Center, Inc</v>
          </cell>
          <cell r="L61" t="str">
            <v>MH120368</v>
          </cell>
          <cell r="M61" t="str">
            <v>New</v>
          </cell>
          <cell r="N61">
            <v>0</v>
          </cell>
          <cell r="AB61">
            <v>9234</v>
          </cell>
          <cell r="AC61">
            <v>1750</v>
          </cell>
          <cell r="AD61">
            <v>1016</v>
          </cell>
          <cell r="AG61">
            <v>16006</v>
          </cell>
          <cell r="AH61">
            <v>950</v>
          </cell>
          <cell r="AI61">
            <v>1524</v>
          </cell>
          <cell r="BV61">
            <v>106020</v>
          </cell>
          <cell r="DP61">
            <v>121500</v>
          </cell>
          <cell r="DQ61">
            <v>104952</v>
          </cell>
          <cell r="DR61">
            <v>16548</v>
          </cell>
          <cell r="DS61">
            <v>46800</v>
          </cell>
          <cell r="DT61">
            <v>25200</v>
          </cell>
          <cell r="DU61">
            <v>700</v>
          </cell>
          <cell r="DV61">
            <v>700</v>
          </cell>
          <cell r="EB61">
            <v>452900</v>
          </cell>
          <cell r="EE61">
            <v>452900</v>
          </cell>
          <cell r="EG61">
            <v>452900</v>
          </cell>
          <cell r="EH61">
            <v>1225</v>
          </cell>
          <cell r="EI61">
            <v>-452900</v>
          </cell>
        </row>
        <row r="62">
          <cell r="A62">
            <v>23138</v>
          </cell>
          <cell r="B62" t="str">
            <v>The Help Group Child and Family Center</v>
          </cell>
          <cell r="C62">
            <v>111</v>
          </cell>
          <cell r="D62" t="str">
            <v>501195</v>
          </cell>
          <cell r="E62">
            <v>23138</v>
          </cell>
          <cell r="F62" t="str">
            <v>09C00058</v>
          </cell>
          <cell r="G62" t="str">
            <v>501195</v>
          </cell>
          <cell r="H62" t="str">
            <v>00198</v>
          </cell>
          <cell r="I62" t="str">
            <v>28</v>
          </cell>
          <cell r="K62" t="str">
            <v>The Help Group Child &amp; Family Center (LA Center for Therapy &amp; Education)</v>
          </cell>
          <cell r="L62" t="str">
            <v>MH120405</v>
          </cell>
          <cell r="M62" t="str">
            <v>New</v>
          </cell>
          <cell r="N62">
            <v>0</v>
          </cell>
          <cell r="O62">
            <v>177700</v>
          </cell>
          <cell r="P62">
            <v>158400</v>
          </cell>
          <cell r="AU62">
            <v>48100</v>
          </cell>
          <cell r="BG62">
            <v>81516</v>
          </cell>
          <cell r="BI62">
            <v>13300</v>
          </cell>
          <cell r="BV62">
            <v>40200</v>
          </cell>
          <cell r="BY62">
            <v>204700</v>
          </cell>
          <cell r="CE62">
            <v>27100</v>
          </cell>
          <cell r="DJ62">
            <v>1194500</v>
          </cell>
          <cell r="DK62">
            <v>1204400</v>
          </cell>
          <cell r="DP62">
            <v>3812800</v>
          </cell>
          <cell r="DQ62">
            <v>3293497</v>
          </cell>
          <cell r="DR62">
            <v>437788</v>
          </cell>
          <cell r="DS62">
            <v>167960</v>
          </cell>
          <cell r="DT62">
            <v>77140</v>
          </cell>
          <cell r="DU62">
            <v>38300</v>
          </cell>
          <cell r="DV62">
            <v>38300</v>
          </cell>
          <cell r="EB62">
            <v>11015701</v>
          </cell>
          <cell r="EE62">
            <v>11015701</v>
          </cell>
          <cell r="EG62">
            <v>11015701</v>
          </cell>
          <cell r="EH62">
            <v>70406.94</v>
          </cell>
          <cell r="EI62">
            <v>-11015701</v>
          </cell>
        </row>
        <row r="63">
          <cell r="A63">
            <v>23141</v>
          </cell>
          <cell r="B63" t="str">
            <v>The Los Angeles Child Guidance Clinic</v>
          </cell>
          <cell r="C63">
            <v>112</v>
          </cell>
          <cell r="D63" t="str">
            <v>501194</v>
          </cell>
          <cell r="E63">
            <v>23141</v>
          </cell>
          <cell r="F63" t="str">
            <v>09C00072</v>
          </cell>
          <cell r="G63" t="str">
            <v>501194</v>
          </cell>
          <cell r="H63" t="str">
            <v>00199</v>
          </cell>
          <cell r="I63" t="str">
            <v>29</v>
          </cell>
          <cell r="K63" t="str">
            <v>The Los Angeles Child Guidance Clinic</v>
          </cell>
          <cell r="L63" t="str">
            <v>MH120407</v>
          </cell>
          <cell r="M63" t="str">
            <v>New</v>
          </cell>
          <cell r="N63">
            <v>0</v>
          </cell>
          <cell r="O63">
            <v>190000</v>
          </cell>
          <cell r="P63">
            <v>209000</v>
          </cell>
          <cell r="Q63">
            <v>126000</v>
          </cell>
          <cell r="AB63">
            <v>65000</v>
          </cell>
          <cell r="AG63">
            <v>33800</v>
          </cell>
          <cell r="AU63">
            <v>61800</v>
          </cell>
          <cell r="AV63">
            <v>88300</v>
          </cell>
          <cell r="BG63">
            <v>106100</v>
          </cell>
          <cell r="BI63">
            <v>19950</v>
          </cell>
          <cell r="BJ63">
            <v>10487</v>
          </cell>
          <cell r="BK63">
            <v>35000</v>
          </cell>
          <cell r="BV63">
            <v>227200</v>
          </cell>
          <cell r="BY63">
            <v>650000</v>
          </cell>
          <cell r="CE63">
            <v>55200</v>
          </cell>
          <cell r="CI63">
            <v>21000</v>
          </cell>
          <cell r="CJ63">
            <v>9000</v>
          </cell>
          <cell r="CK63">
            <v>91700</v>
          </cell>
          <cell r="CU63">
            <v>0</v>
          </cell>
          <cell r="DJ63">
            <v>200200</v>
          </cell>
          <cell r="DP63">
            <v>6373750</v>
          </cell>
          <cell r="DQ63">
            <v>5505645</v>
          </cell>
          <cell r="DR63">
            <v>751518</v>
          </cell>
          <cell r="DS63">
            <v>318045</v>
          </cell>
          <cell r="DT63">
            <v>151305</v>
          </cell>
          <cell r="DU63">
            <v>75000</v>
          </cell>
          <cell r="DV63">
            <v>40000</v>
          </cell>
          <cell r="EB63">
            <v>15415000</v>
          </cell>
          <cell r="EE63">
            <v>15415000</v>
          </cell>
          <cell r="EG63">
            <v>15415000</v>
          </cell>
          <cell r="EI63">
            <v>-15415000</v>
          </cell>
        </row>
        <row r="64">
          <cell r="A64">
            <v>23142</v>
          </cell>
          <cell r="B64" t="str">
            <v>The Los Angeles Gay and Lesbian Community Services Center dba L.A. Gay and Lesbian Center</v>
          </cell>
          <cell r="C64">
            <v>114</v>
          </cell>
          <cell r="D64" t="str">
            <v>505467</v>
          </cell>
          <cell r="E64">
            <v>23142</v>
          </cell>
          <cell r="F64" t="str">
            <v>09C00074</v>
          </cell>
          <cell r="G64" t="str">
            <v>505467</v>
          </cell>
          <cell r="H64" t="str">
            <v>00304</v>
          </cell>
          <cell r="I64" t="str">
            <v>58</v>
          </cell>
          <cell r="K64" t="str">
            <v>The Los Angeles Gay and Lesbian Comm Services Ctr</v>
          </cell>
          <cell r="L64" t="str">
            <v>MH120409</v>
          </cell>
          <cell r="M64" t="str">
            <v>New</v>
          </cell>
          <cell r="N64">
            <v>0</v>
          </cell>
          <cell r="Z64">
            <v>24905</v>
          </cell>
          <cell r="AA64">
            <v>0</v>
          </cell>
          <cell r="BV64">
            <v>107795</v>
          </cell>
          <cell r="CX64">
            <v>65100</v>
          </cell>
          <cell r="EB64">
            <v>197800</v>
          </cell>
          <cell r="EE64">
            <v>197800</v>
          </cell>
          <cell r="EG64">
            <v>197800</v>
          </cell>
          <cell r="EI64">
            <v>-197800</v>
          </cell>
        </row>
        <row r="65">
          <cell r="A65">
            <v>23143</v>
          </cell>
          <cell r="B65" t="str">
            <v>LAMP, Inc.</v>
          </cell>
          <cell r="C65">
            <v>67</v>
          </cell>
          <cell r="D65" t="str">
            <v>501200</v>
          </cell>
          <cell r="E65">
            <v>23143</v>
          </cell>
          <cell r="F65" t="str">
            <v>09C00070</v>
          </cell>
          <cell r="G65" t="str">
            <v>501200</v>
          </cell>
          <cell r="H65" t="str">
            <v>00317</v>
          </cell>
          <cell r="I65" t="str">
            <v>68</v>
          </cell>
          <cell r="K65" t="str">
            <v>LAMP, Inc.</v>
          </cell>
          <cell r="L65" t="str">
            <v>MH120237</v>
          </cell>
          <cell r="M65" t="str">
            <v>New</v>
          </cell>
          <cell r="N65">
            <v>0</v>
          </cell>
          <cell r="T65">
            <v>250000</v>
          </cell>
          <cell r="Z65">
            <v>816500</v>
          </cell>
          <cell r="AA65">
            <v>0</v>
          </cell>
          <cell r="AR65">
            <v>0</v>
          </cell>
          <cell r="BO65">
            <v>253800</v>
          </cell>
          <cell r="BV65">
            <v>0</v>
          </cell>
          <cell r="BW65">
            <v>0</v>
          </cell>
          <cell r="CS65">
            <v>50000</v>
          </cell>
          <cell r="CY65">
            <v>384445</v>
          </cell>
          <cell r="DU65">
            <v>253800</v>
          </cell>
          <cell r="EB65">
            <v>2008545</v>
          </cell>
          <cell r="EE65">
            <v>2008545</v>
          </cell>
          <cell r="EG65">
            <v>2008545</v>
          </cell>
          <cell r="EI65">
            <v>-2008545</v>
          </cell>
        </row>
        <row r="66">
          <cell r="A66">
            <v>23146</v>
          </cell>
          <cell r="B66" t="str">
            <v>Mental Health America of Los Angeles</v>
          </cell>
          <cell r="C66">
            <v>72</v>
          </cell>
          <cell r="D66" t="str">
            <v>528749</v>
          </cell>
          <cell r="E66">
            <v>23146</v>
          </cell>
          <cell r="F66" t="str">
            <v>09C00079</v>
          </cell>
          <cell r="G66" t="str">
            <v>528749</v>
          </cell>
          <cell r="H66" t="str">
            <v>00200</v>
          </cell>
          <cell r="I66" t="str">
            <v>30</v>
          </cell>
          <cell r="K66" t="str">
            <v>Mental Health Association of Greater LA (National )</v>
          </cell>
          <cell r="L66" t="str">
            <v>MH120375</v>
          </cell>
          <cell r="M66" t="str">
            <v>New</v>
          </cell>
          <cell r="N66">
            <v>0</v>
          </cell>
          <cell r="Q66">
            <v>395600</v>
          </cell>
          <cell r="S66">
            <v>456700</v>
          </cell>
          <cell r="T66">
            <v>620980</v>
          </cell>
          <cell r="AL66">
            <v>110000</v>
          </cell>
          <cell r="AR66">
            <v>0</v>
          </cell>
          <cell r="AS66">
            <v>0</v>
          </cell>
          <cell r="AV66">
            <v>338800</v>
          </cell>
          <cell r="AW66">
            <v>305400</v>
          </cell>
          <cell r="AZ66">
            <v>0</v>
          </cell>
          <cell r="BJ66">
            <v>42903</v>
          </cell>
          <cell r="BK66">
            <v>168000</v>
          </cell>
          <cell r="BM66">
            <v>2010800</v>
          </cell>
          <cell r="BO66">
            <v>825500</v>
          </cell>
          <cell r="BS66">
            <v>2688420</v>
          </cell>
          <cell r="BV66">
            <v>815000</v>
          </cell>
          <cell r="CY66">
            <v>348000</v>
          </cell>
          <cell r="DF66">
            <v>1000000</v>
          </cell>
          <cell r="DP66">
            <v>691750</v>
          </cell>
          <cell r="DQ66">
            <v>597534</v>
          </cell>
          <cell r="DR66">
            <v>51313</v>
          </cell>
          <cell r="DS66">
            <v>0</v>
          </cell>
          <cell r="DT66">
            <v>0</v>
          </cell>
          <cell r="DU66">
            <v>3287050</v>
          </cell>
          <cell r="DV66">
            <v>282750</v>
          </cell>
          <cell r="DW66">
            <v>0</v>
          </cell>
          <cell r="EB66">
            <v>15036500</v>
          </cell>
          <cell r="EE66">
            <v>15036500</v>
          </cell>
          <cell r="EG66">
            <v>15036500</v>
          </cell>
          <cell r="EH66">
            <v>122976</v>
          </cell>
          <cell r="EI66">
            <v>-15036500</v>
          </cell>
        </row>
        <row r="67">
          <cell r="A67">
            <v>23149</v>
          </cell>
          <cell r="B67" t="str">
            <v>Penny Lane Centers</v>
          </cell>
          <cell r="C67">
            <v>85</v>
          </cell>
          <cell r="D67" t="str">
            <v>501198</v>
          </cell>
          <cell r="E67">
            <v>23149</v>
          </cell>
          <cell r="F67" t="str">
            <v>09C00127</v>
          </cell>
          <cell r="G67" t="str">
            <v>501198</v>
          </cell>
          <cell r="H67" t="str">
            <v>00201</v>
          </cell>
          <cell r="I67" t="str">
            <v>31</v>
          </cell>
          <cell r="K67" t="str">
            <v>Penny Lane (National Foundation for the Treatment)</v>
          </cell>
          <cell r="L67" t="str">
            <v>MH120248</v>
          </cell>
          <cell r="M67">
            <v>11</v>
          </cell>
          <cell r="N67">
            <v>0</v>
          </cell>
          <cell r="R67">
            <v>51900</v>
          </cell>
          <cell r="BV67">
            <v>48100</v>
          </cell>
          <cell r="BY67">
            <v>425000</v>
          </cell>
          <cell r="CE67">
            <v>75500</v>
          </cell>
          <cell r="CG67">
            <v>19613</v>
          </cell>
          <cell r="CI67">
            <v>59990</v>
          </cell>
          <cell r="CJ67">
            <v>25710</v>
          </cell>
          <cell r="CK67">
            <v>110160</v>
          </cell>
          <cell r="CL67">
            <v>30008</v>
          </cell>
          <cell r="CQ67">
            <v>23699</v>
          </cell>
          <cell r="DD67">
            <v>75000</v>
          </cell>
          <cell r="DJ67">
            <v>6900</v>
          </cell>
          <cell r="DK67">
            <v>325000</v>
          </cell>
          <cell r="DP67">
            <v>6229220</v>
          </cell>
          <cell r="DQ67">
            <v>5380800</v>
          </cell>
          <cell r="DR67">
            <v>775101</v>
          </cell>
          <cell r="DS67">
            <v>212485</v>
          </cell>
          <cell r="DT67">
            <v>114415</v>
          </cell>
          <cell r="DU67">
            <v>36400</v>
          </cell>
          <cell r="DV67">
            <v>36400</v>
          </cell>
          <cell r="EB67">
            <v>14061401</v>
          </cell>
          <cell r="EE67">
            <v>14061401</v>
          </cell>
          <cell r="EG67">
            <v>14061401</v>
          </cell>
          <cell r="EI67">
            <v>-14061401</v>
          </cell>
        </row>
        <row r="68">
          <cell r="A68">
            <v>23151</v>
          </cell>
          <cell r="B68" t="str">
            <v>Ocean Park Community Center</v>
          </cell>
          <cell r="C68">
            <v>75</v>
          </cell>
          <cell r="D68" t="str">
            <v>501201</v>
          </cell>
          <cell r="E68">
            <v>23151</v>
          </cell>
          <cell r="F68" t="str">
            <v>09C00081</v>
          </cell>
          <cell r="G68" t="str">
            <v>501201</v>
          </cell>
          <cell r="H68" t="str">
            <v>00305</v>
          </cell>
          <cell r="I68" t="str">
            <v>59</v>
          </cell>
          <cell r="K68" t="str">
            <v>Ocean Park Community Center</v>
          </cell>
          <cell r="L68" t="str">
            <v>MH120378</v>
          </cell>
          <cell r="M68" t="str">
            <v>New</v>
          </cell>
          <cell r="N68">
            <v>0</v>
          </cell>
          <cell r="BV68">
            <v>12400</v>
          </cell>
          <cell r="CY68">
            <v>195548</v>
          </cell>
          <cell r="EB68">
            <v>207948</v>
          </cell>
          <cell r="EE68">
            <v>207948</v>
          </cell>
          <cell r="EG68">
            <v>207948</v>
          </cell>
          <cell r="EI68">
            <v>-207948</v>
          </cell>
        </row>
        <row r="69">
          <cell r="A69">
            <v>23153</v>
          </cell>
          <cell r="B69" t="str">
            <v>Pacific Clinics</v>
          </cell>
          <cell r="C69">
            <v>80</v>
          </cell>
          <cell r="D69" t="str">
            <v>501202</v>
          </cell>
          <cell r="E69">
            <v>23153</v>
          </cell>
          <cell r="F69" t="str">
            <v>09C00083</v>
          </cell>
          <cell r="G69" t="str">
            <v>501202</v>
          </cell>
          <cell r="H69" t="str">
            <v>00203</v>
          </cell>
          <cell r="I69" t="str">
            <v>32</v>
          </cell>
          <cell r="K69" t="str">
            <v>Pacific Clinics</v>
          </cell>
          <cell r="L69" t="str">
            <v>MH120144</v>
          </cell>
          <cell r="M69">
            <v>26</v>
          </cell>
          <cell r="N69">
            <v>935001</v>
          </cell>
          <cell r="O69">
            <v>342000</v>
          </cell>
          <cell r="P69">
            <v>402967</v>
          </cell>
          <cell r="Q69">
            <v>980000</v>
          </cell>
          <cell r="S69">
            <v>1955968</v>
          </cell>
          <cell r="T69">
            <v>388400</v>
          </cell>
          <cell r="V69">
            <v>240000</v>
          </cell>
          <cell r="W69">
            <v>261700</v>
          </cell>
          <cell r="AL69">
            <v>2422381</v>
          </cell>
          <cell r="AO69">
            <v>20000</v>
          </cell>
          <cell r="AQ69">
            <v>318350</v>
          </cell>
          <cell r="AU69">
            <v>119108</v>
          </cell>
          <cell r="AV69">
            <v>658324</v>
          </cell>
          <cell r="AW69">
            <v>2259648</v>
          </cell>
          <cell r="AX69">
            <v>300000</v>
          </cell>
          <cell r="AY69">
            <v>10925</v>
          </cell>
          <cell r="AZ69">
            <v>40626</v>
          </cell>
          <cell r="BG69">
            <v>205730</v>
          </cell>
          <cell r="BI69">
            <v>66500</v>
          </cell>
          <cell r="BJ69">
            <v>84852</v>
          </cell>
          <cell r="BK69">
            <v>273000</v>
          </cell>
          <cell r="BM69">
            <v>1733434</v>
          </cell>
          <cell r="BN69">
            <v>480000</v>
          </cell>
          <cell r="BO69">
            <v>350000</v>
          </cell>
          <cell r="BS69">
            <v>600000</v>
          </cell>
          <cell r="BU69">
            <v>37300</v>
          </cell>
          <cell r="BV69">
            <v>656761</v>
          </cell>
          <cell r="BY69">
            <v>2444400</v>
          </cell>
          <cell r="BZ69">
            <v>270000</v>
          </cell>
          <cell r="CA69">
            <v>30000</v>
          </cell>
          <cell r="CD69">
            <v>260000</v>
          </cell>
          <cell r="CE69">
            <v>167400</v>
          </cell>
          <cell r="CI69">
            <v>50470</v>
          </cell>
          <cell r="CJ69">
            <v>21630</v>
          </cell>
          <cell r="CK69">
            <v>89660</v>
          </cell>
          <cell r="CL69">
            <v>13664</v>
          </cell>
          <cell r="CR69">
            <v>62312</v>
          </cell>
          <cell r="CY69">
            <v>25000</v>
          </cell>
          <cell r="DA69">
            <v>50000</v>
          </cell>
          <cell r="DD69">
            <v>75000</v>
          </cell>
          <cell r="DF69">
            <v>80000</v>
          </cell>
          <cell r="DJ69">
            <v>700000</v>
          </cell>
          <cell r="DK69">
            <v>650000</v>
          </cell>
          <cell r="DP69">
            <v>17168520</v>
          </cell>
          <cell r="DQ69">
            <v>14830168</v>
          </cell>
          <cell r="DR69">
            <v>1971795</v>
          </cell>
          <cell r="DS69">
            <v>1407250</v>
          </cell>
          <cell r="DT69">
            <v>691250</v>
          </cell>
          <cell r="DU69">
            <v>13044184</v>
          </cell>
          <cell r="DV69">
            <v>9889400</v>
          </cell>
          <cell r="EB69">
            <v>79200077</v>
          </cell>
          <cell r="EE69">
            <v>79200077</v>
          </cell>
          <cell r="EG69">
            <v>79200077</v>
          </cell>
          <cell r="EH69">
            <v>478093.67</v>
          </cell>
          <cell r="EI69">
            <v>-78265076</v>
          </cell>
        </row>
        <row r="70">
          <cell r="A70">
            <v>23157</v>
          </cell>
          <cell r="B70" t="str">
            <v>The Guidance Center</v>
          </cell>
          <cell r="C70">
            <v>110</v>
          </cell>
          <cell r="D70" t="str">
            <v>501206</v>
          </cell>
          <cell r="E70">
            <v>23157</v>
          </cell>
          <cell r="F70" t="str">
            <v>09C00054</v>
          </cell>
          <cell r="G70" t="str">
            <v>501206</v>
          </cell>
          <cell r="H70" t="str">
            <v>00191</v>
          </cell>
          <cell r="I70" t="str">
            <v>20</v>
          </cell>
          <cell r="K70" t="str">
            <v>The Guidance Center (Greater Long Beach Child Guidance Ctr., Inc)</v>
          </cell>
          <cell r="L70" t="str">
            <v>MH120404</v>
          </cell>
          <cell r="M70" t="str">
            <v>New</v>
          </cell>
          <cell r="N70">
            <v>0</v>
          </cell>
          <cell r="O70">
            <v>114900</v>
          </cell>
          <cell r="P70">
            <v>68200</v>
          </cell>
          <cell r="AU70">
            <v>20200</v>
          </cell>
          <cell r="BG70">
            <v>27172</v>
          </cell>
          <cell r="BI70">
            <v>50120</v>
          </cell>
          <cell r="BV70">
            <v>280700</v>
          </cell>
          <cell r="BY70">
            <v>345000</v>
          </cell>
          <cell r="CE70">
            <v>168900</v>
          </cell>
          <cell r="CI70">
            <v>10500</v>
          </cell>
          <cell r="CJ70">
            <v>4500</v>
          </cell>
          <cell r="DJ70">
            <v>169800</v>
          </cell>
          <cell r="DK70">
            <v>488400</v>
          </cell>
          <cell r="DP70">
            <v>3979000</v>
          </cell>
          <cell r="DQ70">
            <v>3437060</v>
          </cell>
          <cell r="DR70">
            <v>514768</v>
          </cell>
          <cell r="DS70">
            <v>295295</v>
          </cell>
          <cell r="DT70">
            <v>108885</v>
          </cell>
          <cell r="DU70">
            <v>31000</v>
          </cell>
          <cell r="DV70">
            <v>31000</v>
          </cell>
          <cell r="EB70">
            <v>10145400</v>
          </cell>
          <cell r="EE70">
            <v>10145400</v>
          </cell>
          <cell r="EG70">
            <v>10145400</v>
          </cell>
          <cell r="EH70">
            <v>55026</v>
          </cell>
          <cell r="EI70">
            <v>-10145400</v>
          </cell>
        </row>
        <row r="71">
          <cell r="A71">
            <v>23162</v>
          </cell>
          <cell r="B71" t="str">
            <v>Child and Family Guidance Center</v>
          </cell>
          <cell r="C71">
            <v>19</v>
          </cell>
          <cell r="D71" t="str">
            <v>501210</v>
          </cell>
          <cell r="E71">
            <v>23162</v>
          </cell>
          <cell r="F71" t="str">
            <v>09C00012</v>
          </cell>
          <cell r="G71" t="str">
            <v>501210</v>
          </cell>
          <cell r="H71" t="str">
            <v>00207</v>
          </cell>
          <cell r="I71" t="str">
            <v>36</v>
          </cell>
          <cell r="K71" t="str">
            <v>Child and Family Guidance Center  (SFV)</v>
          </cell>
          <cell r="L71" t="str">
            <v>MH120329</v>
          </cell>
          <cell r="M71" t="str">
            <v>New</v>
          </cell>
          <cell r="N71">
            <v>0</v>
          </cell>
          <cell r="O71">
            <v>114000</v>
          </cell>
          <cell r="P71">
            <v>121000</v>
          </cell>
          <cell r="AB71">
            <v>120300</v>
          </cell>
          <cell r="AC71">
            <v>13400</v>
          </cell>
          <cell r="AG71">
            <v>112100</v>
          </cell>
          <cell r="AH71">
            <v>12500</v>
          </cell>
          <cell r="AU71">
            <v>35800</v>
          </cell>
          <cell r="BG71">
            <v>56932</v>
          </cell>
          <cell r="BI71">
            <v>33250</v>
          </cell>
          <cell r="BV71">
            <v>481800</v>
          </cell>
          <cell r="BY71">
            <v>290000</v>
          </cell>
          <cell r="CD71">
            <v>75000</v>
          </cell>
          <cell r="CE71">
            <v>51100</v>
          </cell>
          <cell r="CI71">
            <v>10010</v>
          </cell>
          <cell r="CJ71">
            <v>4290</v>
          </cell>
          <cell r="CQ71">
            <v>24107</v>
          </cell>
          <cell r="DE71">
            <v>57500</v>
          </cell>
          <cell r="DJ71">
            <v>520700</v>
          </cell>
          <cell r="DK71">
            <v>1277300</v>
          </cell>
          <cell r="DP71">
            <v>7686350</v>
          </cell>
          <cell r="DQ71">
            <v>6639469</v>
          </cell>
          <cell r="DR71">
            <v>965842</v>
          </cell>
          <cell r="DS71">
            <v>1199250</v>
          </cell>
          <cell r="DT71">
            <v>612500</v>
          </cell>
          <cell r="DU71">
            <v>18750</v>
          </cell>
          <cell r="DV71">
            <v>18750</v>
          </cell>
          <cell r="EB71">
            <v>20552000</v>
          </cell>
          <cell r="EE71">
            <v>20552000</v>
          </cell>
          <cell r="EG71">
            <v>20552000</v>
          </cell>
          <cell r="EI71">
            <v>-20552000</v>
          </cell>
        </row>
        <row r="72">
          <cell r="A72">
            <v>23163</v>
          </cell>
          <cell r="B72" t="str">
            <v>San Fernando Valley Community Mental Health Center, Inc.</v>
          </cell>
          <cell r="C72">
            <v>91</v>
          </cell>
          <cell r="D72" t="str">
            <v>501208</v>
          </cell>
          <cell r="E72">
            <v>23163</v>
          </cell>
          <cell r="F72" t="str">
            <v>09C00004</v>
          </cell>
          <cell r="G72" t="str">
            <v>501208</v>
          </cell>
          <cell r="H72" t="str">
            <v>00208</v>
          </cell>
          <cell r="I72" t="str">
            <v>36,37</v>
          </cell>
          <cell r="K72" t="str">
            <v>San Fernando Valley Community MHC</v>
          </cell>
          <cell r="L72" t="str">
            <v>MH120391</v>
          </cell>
          <cell r="M72" t="str">
            <v>New</v>
          </cell>
          <cell r="N72">
            <v>0</v>
          </cell>
          <cell r="O72">
            <v>152000</v>
          </cell>
          <cell r="P72">
            <v>171600</v>
          </cell>
          <cell r="Q72">
            <v>196000</v>
          </cell>
          <cell r="R72">
            <v>169300</v>
          </cell>
          <cell r="S72">
            <v>579600</v>
          </cell>
          <cell r="T72">
            <v>32612</v>
          </cell>
          <cell r="V72">
            <v>96000</v>
          </cell>
          <cell r="W72">
            <v>78900</v>
          </cell>
          <cell r="AL72">
            <v>4000</v>
          </cell>
          <cell r="AM72">
            <v>6000</v>
          </cell>
          <cell r="AN72">
            <v>409600</v>
          </cell>
          <cell r="AO72">
            <v>6700</v>
          </cell>
          <cell r="AQ72">
            <v>114450</v>
          </cell>
          <cell r="AU72">
            <v>50700</v>
          </cell>
          <cell r="AV72">
            <v>141200</v>
          </cell>
          <cell r="AW72">
            <v>673200</v>
          </cell>
          <cell r="AX72">
            <v>120000</v>
          </cell>
          <cell r="BG72">
            <v>85397</v>
          </cell>
          <cell r="BI72">
            <v>26600</v>
          </cell>
          <cell r="BJ72">
            <v>17161</v>
          </cell>
          <cell r="BK72">
            <v>56000</v>
          </cell>
          <cell r="BM72">
            <v>518100</v>
          </cell>
          <cell r="BN72">
            <v>192000</v>
          </cell>
          <cell r="BO72">
            <v>498100</v>
          </cell>
          <cell r="BS72">
            <v>698288</v>
          </cell>
          <cell r="BU72">
            <v>12400</v>
          </cell>
          <cell r="BV72">
            <v>858800</v>
          </cell>
          <cell r="BY72">
            <v>712000</v>
          </cell>
          <cell r="BZ72">
            <v>270000</v>
          </cell>
          <cell r="CA72">
            <v>30000</v>
          </cell>
          <cell r="CI72">
            <v>30030</v>
          </cell>
          <cell r="CJ72">
            <v>12870</v>
          </cell>
          <cell r="CY72">
            <v>40000</v>
          </cell>
          <cell r="DA72">
            <v>50000</v>
          </cell>
          <cell r="DD72">
            <v>132500</v>
          </cell>
          <cell r="DF72">
            <v>40000</v>
          </cell>
          <cell r="DK72">
            <v>464200</v>
          </cell>
          <cell r="DP72">
            <v>5352500</v>
          </cell>
          <cell r="DQ72">
            <v>4623490</v>
          </cell>
          <cell r="DR72">
            <v>626453</v>
          </cell>
          <cell r="DS72">
            <v>375375</v>
          </cell>
          <cell r="DT72">
            <v>175525</v>
          </cell>
          <cell r="DU72">
            <v>5372950</v>
          </cell>
          <cell r="DV72">
            <v>3584700</v>
          </cell>
          <cell r="EB72">
            <v>27857301</v>
          </cell>
          <cell r="EE72">
            <v>27857301</v>
          </cell>
          <cell r="EG72">
            <v>27857301</v>
          </cell>
          <cell r="EI72">
            <v>-27857301</v>
          </cell>
        </row>
        <row r="73">
          <cell r="A73">
            <v>23164</v>
          </cell>
          <cell r="B73" t="str">
            <v>HealthView, Inc. dba Harbor View House</v>
          </cell>
          <cell r="C73">
            <v>54</v>
          </cell>
          <cell r="D73" t="str">
            <v>501212</v>
          </cell>
          <cell r="E73">
            <v>23164</v>
          </cell>
          <cell r="F73" t="str">
            <v>09C00057</v>
          </cell>
          <cell r="G73" t="str">
            <v>501212</v>
          </cell>
          <cell r="H73" t="str">
            <v>00209</v>
          </cell>
          <cell r="I73" t="str">
            <v>38</v>
          </cell>
          <cell r="K73" t="str">
            <v>Health View Behavioral Services Ctr. (San Pedro Residential Ctr.)</v>
          </cell>
          <cell r="L73" t="str">
            <v>MH120358</v>
          </cell>
          <cell r="M73" t="str">
            <v>New</v>
          </cell>
          <cell r="N73">
            <v>0</v>
          </cell>
          <cell r="BO73">
            <v>88950</v>
          </cell>
          <cell r="DU73">
            <v>473900</v>
          </cell>
          <cell r="DV73">
            <v>384950</v>
          </cell>
          <cell r="EB73">
            <v>947800</v>
          </cell>
          <cell r="EE73">
            <v>947800</v>
          </cell>
          <cell r="EG73">
            <v>947800</v>
          </cell>
          <cell r="EI73">
            <v>-947800</v>
          </cell>
        </row>
        <row r="74">
          <cell r="A74">
            <v>23165</v>
          </cell>
          <cell r="B74" t="str">
            <v>Child and Family Center</v>
          </cell>
          <cell r="C74">
            <v>18</v>
          </cell>
          <cell r="D74" t="str">
            <v>501213</v>
          </cell>
          <cell r="E74">
            <v>23165</v>
          </cell>
          <cell r="F74" t="str">
            <v>09C00011</v>
          </cell>
          <cell r="G74" t="str">
            <v>501213</v>
          </cell>
          <cell r="H74" t="str">
            <v>00210</v>
          </cell>
          <cell r="I74" t="str">
            <v>39</v>
          </cell>
          <cell r="K74" t="str">
            <v>Child and Family Center (Santa Clarita Valley Child)</v>
          </cell>
          <cell r="L74" t="str">
            <v>MH120202</v>
          </cell>
          <cell r="M74" t="str">
            <v>New</v>
          </cell>
          <cell r="N74">
            <v>0</v>
          </cell>
          <cell r="O74">
            <v>57000</v>
          </cell>
          <cell r="P74">
            <v>57200</v>
          </cell>
          <cell r="Q74">
            <v>70000</v>
          </cell>
          <cell r="AB74">
            <v>29700</v>
          </cell>
          <cell r="AC74">
            <v>3300</v>
          </cell>
          <cell r="AG74">
            <v>29700</v>
          </cell>
          <cell r="AH74">
            <v>3300</v>
          </cell>
          <cell r="AL74">
            <v>29700</v>
          </cell>
          <cell r="AM74">
            <v>3300</v>
          </cell>
          <cell r="AU74">
            <v>16900</v>
          </cell>
          <cell r="AV74">
            <v>53000</v>
          </cell>
          <cell r="BG74">
            <v>27172</v>
          </cell>
          <cell r="BI74">
            <v>13300</v>
          </cell>
          <cell r="BJ74">
            <v>6674</v>
          </cell>
          <cell r="BK74">
            <v>21000</v>
          </cell>
          <cell r="BV74">
            <v>224100</v>
          </cell>
          <cell r="BY74">
            <v>538600</v>
          </cell>
          <cell r="CD74">
            <v>91700</v>
          </cell>
          <cell r="CE74">
            <v>18000</v>
          </cell>
          <cell r="CG74">
            <v>19613</v>
          </cell>
          <cell r="DH74">
            <v>0</v>
          </cell>
          <cell r="DJ74">
            <v>378600</v>
          </cell>
          <cell r="DK74">
            <v>1607600</v>
          </cell>
          <cell r="DP74">
            <v>2341000</v>
          </cell>
          <cell r="DQ74">
            <v>2022156</v>
          </cell>
          <cell r="DR74">
            <v>265386</v>
          </cell>
          <cell r="DS74">
            <v>210470</v>
          </cell>
          <cell r="DT74">
            <v>100030</v>
          </cell>
          <cell r="DU74">
            <v>125800</v>
          </cell>
          <cell r="DV74">
            <v>104800</v>
          </cell>
          <cell r="EB74">
            <v>8469101</v>
          </cell>
          <cell r="EE74">
            <v>8469101</v>
          </cell>
          <cell r="EG74">
            <v>8469101</v>
          </cell>
          <cell r="EH74">
            <v>27232</v>
          </cell>
          <cell r="EI74">
            <v>-8469101</v>
          </cell>
        </row>
        <row r="75">
          <cell r="A75">
            <v>23167</v>
          </cell>
          <cell r="B75" t="str">
            <v>St. Joseph Center</v>
          </cell>
          <cell r="C75">
            <v>103</v>
          </cell>
          <cell r="D75" t="str">
            <v>501218</v>
          </cell>
          <cell r="E75">
            <v>23167</v>
          </cell>
          <cell r="F75" t="str">
            <v>09C00104</v>
          </cell>
          <cell r="G75" t="str">
            <v>501218</v>
          </cell>
          <cell r="H75" t="str">
            <v>00218</v>
          </cell>
          <cell r="I75" t="str">
            <v>47</v>
          </cell>
          <cell r="K75" t="str">
            <v>St. Joseph Center</v>
          </cell>
          <cell r="L75" t="str">
            <v>MH120260</v>
          </cell>
          <cell r="M75">
            <v>9</v>
          </cell>
          <cell r="N75">
            <v>0</v>
          </cell>
          <cell r="W75">
            <v>66600</v>
          </cell>
          <cell r="AL75">
            <v>33400</v>
          </cell>
          <cell r="AO75">
            <v>3000</v>
          </cell>
          <cell r="AQ75">
            <v>116000</v>
          </cell>
          <cell r="BU75">
            <v>11100</v>
          </cell>
          <cell r="BV75">
            <v>7600</v>
          </cell>
          <cell r="CY75">
            <v>99564</v>
          </cell>
          <cell r="DU75">
            <v>286000</v>
          </cell>
          <cell r="DV75">
            <v>170000</v>
          </cell>
          <cell r="EB75">
            <v>793264</v>
          </cell>
          <cell r="EE75">
            <v>793264</v>
          </cell>
          <cell r="EG75">
            <v>793264</v>
          </cell>
          <cell r="EI75">
            <v>-793264</v>
          </cell>
        </row>
        <row r="76">
          <cell r="A76">
            <v>23168</v>
          </cell>
          <cell r="B76" t="str">
            <v>Social Model Recovery Systems, Inc.</v>
          </cell>
          <cell r="C76">
            <v>95</v>
          </cell>
          <cell r="D76" t="str">
            <v>501214</v>
          </cell>
          <cell r="E76">
            <v>23168</v>
          </cell>
          <cell r="F76" t="str">
            <v>09C00098</v>
          </cell>
          <cell r="G76" t="str">
            <v>501214</v>
          </cell>
          <cell r="H76" t="str">
            <v>00212</v>
          </cell>
          <cell r="I76" t="str">
            <v>41</v>
          </cell>
          <cell r="K76" t="str">
            <v>Social Model Recovery Systems, Inc (dba The River Community)</v>
          </cell>
          <cell r="L76" t="str">
            <v>MH120394</v>
          </cell>
          <cell r="M76" t="str">
            <v>New</v>
          </cell>
          <cell r="N76">
            <v>0</v>
          </cell>
          <cell r="T76">
            <v>200000</v>
          </cell>
          <cell r="BO76">
            <v>350200</v>
          </cell>
          <cell r="BS76">
            <v>0</v>
          </cell>
          <cell r="CS76">
            <v>418700</v>
          </cell>
          <cell r="DP76">
            <v>106050</v>
          </cell>
          <cell r="DQ76">
            <v>91606</v>
          </cell>
          <cell r="DR76">
            <v>14444</v>
          </cell>
          <cell r="DS76">
            <v>0</v>
          </cell>
          <cell r="DT76">
            <v>0</v>
          </cell>
          <cell r="DU76">
            <v>1000250</v>
          </cell>
          <cell r="DV76">
            <v>650050</v>
          </cell>
          <cell r="EB76">
            <v>2831300</v>
          </cell>
          <cell r="EE76">
            <v>2831300</v>
          </cell>
          <cell r="EG76">
            <v>2831300</v>
          </cell>
          <cell r="EI76">
            <v>-2831300</v>
          </cell>
        </row>
        <row r="77">
          <cell r="A77">
            <v>23169</v>
          </cell>
          <cell r="B77" t="str">
            <v>South Bay Children's Health Center Association, Inc.</v>
          </cell>
          <cell r="C77">
            <v>96</v>
          </cell>
          <cell r="D77" t="str">
            <v>501215</v>
          </cell>
          <cell r="E77">
            <v>23169</v>
          </cell>
          <cell r="F77" t="str">
            <v>09C00099</v>
          </cell>
          <cell r="G77" t="str">
            <v>501215</v>
          </cell>
          <cell r="H77" t="str">
            <v>00213</v>
          </cell>
          <cell r="I77" t="str">
            <v>42</v>
          </cell>
          <cell r="K77" t="str">
            <v>South Bay Children's Health Center</v>
          </cell>
          <cell r="L77" t="str">
            <v>MH120395</v>
          </cell>
          <cell r="M77" t="str">
            <v>New</v>
          </cell>
          <cell r="N77">
            <v>0</v>
          </cell>
          <cell r="BV77">
            <v>9900</v>
          </cell>
          <cell r="DJ77">
            <v>95100</v>
          </cell>
          <cell r="DK77">
            <v>29200</v>
          </cell>
          <cell r="DP77">
            <v>305350</v>
          </cell>
          <cell r="DQ77">
            <v>263761</v>
          </cell>
          <cell r="DR77">
            <v>41589</v>
          </cell>
          <cell r="DS77">
            <v>22165</v>
          </cell>
          <cell r="DT77">
            <v>11935</v>
          </cell>
          <cell r="EB77">
            <v>779000</v>
          </cell>
          <cell r="EE77">
            <v>779000</v>
          </cell>
          <cell r="EG77">
            <v>779000</v>
          </cell>
          <cell r="EI77">
            <v>-779000</v>
          </cell>
        </row>
        <row r="78">
          <cell r="A78">
            <v>23170</v>
          </cell>
          <cell r="B78" t="str">
            <v>Special Service for Groups</v>
          </cell>
          <cell r="C78">
            <v>98</v>
          </cell>
          <cell r="D78" t="str">
            <v>501216</v>
          </cell>
          <cell r="E78">
            <v>23170</v>
          </cell>
          <cell r="F78" t="str">
            <v>09C00101</v>
          </cell>
          <cell r="G78" t="str">
            <v>501216</v>
          </cell>
          <cell r="H78" t="str">
            <v>00214</v>
          </cell>
          <cell r="I78" t="str">
            <v>43</v>
          </cell>
          <cell r="K78" t="str">
            <v xml:space="preserve">Special Service For Groups </v>
          </cell>
          <cell r="L78" t="str">
            <v>MH120397</v>
          </cell>
          <cell r="M78" t="str">
            <v>New</v>
          </cell>
          <cell r="N78">
            <v>0</v>
          </cell>
          <cell r="O78">
            <v>228000</v>
          </cell>
          <cell r="P78">
            <v>270600</v>
          </cell>
          <cell r="Q78">
            <v>756000</v>
          </cell>
          <cell r="S78">
            <v>712600</v>
          </cell>
          <cell r="T78">
            <v>70000</v>
          </cell>
          <cell r="U78">
            <v>280000</v>
          </cell>
          <cell r="V78">
            <v>72000</v>
          </cell>
          <cell r="W78">
            <v>289200</v>
          </cell>
          <cell r="AA78">
            <v>249400</v>
          </cell>
          <cell r="AM78">
            <v>12400</v>
          </cell>
          <cell r="AN78">
            <v>616850</v>
          </cell>
          <cell r="AO78">
            <v>25800</v>
          </cell>
          <cell r="AQ78">
            <v>460550</v>
          </cell>
          <cell r="AS78">
            <v>0</v>
          </cell>
          <cell r="AT78">
            <v>150000</v>
          </cell>
          <cell r="AU78">
            <v>80000</v>
          </cell>
          <cell r="AV78">
            <v>550700</v>
          </cell>
          <cell r="AW78">
            <v>862300</v>
          </cell>
          <cell r="AX78">
            <v>90000</v>
          </cell>
          <cell r="BG78">
            <v>139741</v>
          </cell>
          <cell r="BI78">
            <v>19950</v>
          </cell>
          <cell r="BJ78">
            <v>67691</v>
          </cell>
          <cell r="BK78">
            <v>217000</v>
          </cell>
          <cell r="BM78">
            <v>682800</v>
          </cell>
          <cell r="BN78">
            <v>144000</v>
          </cell>
          <cell r="BP78">
            <v>210000</v>
          </cell>
          <cell r="BS78">
            <v>421000</v>
          </cell>
          <cell r="BU78">
            <v>47000</v>
          </cell>
          <cell r="BV78">
            <v>193500</v>
          </cell>
          <cell r="BY78">
            <v>250000</v>
          </cell>
          <cell r="CG78">
            <v>19613</v>
          </cell>
          <cell r="CH78">
            <v>0</v>
          </cell>
          <cell r="CI78">
            <v>21840</v>
          </cell>
          <cell r="CJ78">
            <v>9360</v>
          </cell>
          <cell r="DB78">
            <v>0</v>
          </cell>
          <cell r="DJ78">
            <v>1700</v>
          </cell>
          <cell r="DK78">
            <v>140600</v>
          </cell>
          <cell r="DL78">
            <v>295175</v>
          </cell>
          <cell r="DM78">
            <v>40000</v>
          </cell>
          <cell r="DP78">
            <v>4921150</v>
          </cell>
          <cell r="DQ78">
            <v>4250889</v>
          </cell>
          <cell r="DR78">
            <v>443215</v>
          </cell>
          <cell r="DS78">
            <v>206830</v>
          </cell>
          <cell r="DT78">
            <v>91420</v>
          </cell>
          <cell r="DU78">
            <v>5173200</v>
          </cell>
          <cell r="DV78">
            <v>2802000</v>
          </cell>
          <cell r="EB78">
            <v>26586074</v>
          </cell>
          <cell r="EE78">
            <v>26586074</v>
          </cell>
          <cell r="EG78">
            <v>26586074</v>
          </cell>
          <cell r="EH78">
            <v>11328.44</v>
          </cell>
          <cell r="EI78">
            <v>-26586074</v>
          </cell>
        </row>
        <row r="79">
          <cell r="A79">
            <v>23171</v>
          </cell>
          <cell r="B79" t="str">
            <v>St. John's Hospital and Health Center</v>
          </cell>
          <cell r="C79">
            <v>102</v>
          </cell>
          <cell r="D79" t="str">
            <v>501217</v>
          </cell>
          <cell r="E79">
            <v>23171</v>
          </cell>
          <cell r="F79" t="str">
            <v>09C00102</v>
          </cell>
          <cell r="G79" t="str">
            <v>501217</v>
          </cell>
          <cell r="H79" t="str">
            <v>00217</v>
          </cell>
          <cell r="I79" t="str">
            <v>46</v>
          </cell>
          <cell r="K79" t="str">
            <v>St. John's Hospital and Health Center</v>
          </cell>
          <cell r="L79" t="str">
            <v>MH120399</v>
          </cell>
          <cell r="M79" t="str">
            <v>New</v>
          </cell>
          <cell r="N79">
            <v>0</v>
          </cell>
          <cell r="AB79">
            <v>133500</v>
          </cell>
          <cell r="BV79">
            <v>334800</v>
          </cell>
          <cell r="CD79">
            <v>71700</v>
          </cell>
          <cell r="DK79">
            <v>30200</v>
          </cell>
          <cell r="DP79">
            <v>623700</v>
          </cell>
          <cell r="DQ79">
            <v>538752</v>
          </cell>
          <cell r="DR79">
            <v>84948</v>
          </cell>
          <cell r="DS79">
            <v>135525</v>
          </cell>
          <cell r="DT79">
            <v>72975</v>
          </cell>
          <cell r="DU79">
            <v>170200</v>
          </cell>
          <cell r="DV79">
            <v>170200</v>
          </cell>
          <cell r="EB79">
            <v>2366500</v>
          </cell>
          <cell r="EE79">
            <v>2366500</v>
          </cell>
          <cell r="EG79">
            <v>2366500</v>
          </cell>
          <cell r="EH79">
            <v>15069</v>
          </cell>
          <cell r="EI79">
            <v>-2366500</v>
          </cell>
        </row>
        <row r="80">
          <cell r="A80">
            <v>23172</v>
          </cell>
          <cell r="B80" t="str">
            <v>Telecare Corporation</v>
          </cell>
          <cell r="C80">
            <v>136</v>
          </cell>
          <cell r="D80" t="str">
            <v>501221</v>
          </cell>
          <cell r="E80">
            <v>23172</v>
          </cell>
          <cell r="F80" t="str">
            <v>09C00135</v>
          </cell>
          <cell r="G80" t="str">
            <v>501221</v>
          </cell>
          <cell r="H80" t="str">
            <v>00108</v>
          </cell>
          <cell r="I80" t="str">
            <v>3</v>
          </cell>
          <cell r="K80" t="str">
            <v>Telecare Corporation</v>
          </cell>
          <cell r="L80" t="str">
            <v>MH120267</v>
          </cell>
          <cell r="M80">
            <v>9</v>
          </cell>
          <cell r="N80">
            <v>245000</v>
          </cell>
          <cell r="S80">
            <v>1223000</v>
          </cell>
          <cell r="U80">
            <v>356300</v>
          </cell>
          <cell r="V80">
            <v>101000</v>
          </cell>
          <cell r="AW80">
            <v>1052000</v>
          </cell>
          <cell r="AX80">
            <v>66000</v>
          </cell>
          <cell r="BM80">
            <v>1589100</v>
          </cell>
          <cell r="BN80">
            <v>108000</v>
          </cell>
          <cell r="BP80">
            <v>118750</v>
          </cell>
          <cell r="BV80">
            <v>1213800</v>
          </cell>
          <cell r="DP80">
            <v>46300</v>
          </cell>
          <cell r="DQ80">
            <v>39994</v>
          </cell>
          <cell r="DR80">
            <v>6306</v>
          </cell>
          <cell r="DS80">
            <v>0</v>
          </cell>
          <cell r="DT80">
            <v>0</v>
          </cell>
          <cell r="DU80">
            <v>2993350</v>
          </cell>
          <cell r="DV80">
            <v>1177500</v>
          </cell>
          <cell r="DZ80">
            <v>245000</v>
          </cell>
          <cell r="EB80">
            <v>10336400</v>
          </cell>
          <cell r="EE80">
            <v>10336400</v>
          </cell>
          <cell r="EG80">
            <v>10336400</v>
          </cell>
          <cell r="EI80">
            <v>-10091400</v>
          </cell>
        </row>
        <row r="81">
          <cell r="A81">
            <v>23173</v>
          </cell>
          <cell r="B81" t="str">
            <v>Amanecer Community Counseling Services, Inc.</v>
          </cell>
          <cell r="C81">
            <v>5</v>
          </cell>
          <cell r="D81" t="str">
            <v>501173</v>
          </cell>
          <cell r="E81">
            <v>23173</v>
          </cell>
          <cell r="F81" t="str">
            <v>09C00003</v>
          </cell>
          <cell r="G81" t="str">
            <v>501173</v>
          </cell>
          <cell r="H81" t="str">
            <v>00180</v>
          </cell>
          <cell r="I81" t="str">
            <v>11</v>
          </cell>
          <cell r="K81" t="str">
            <v>Amanecer Community Counseling Service of Los Angeles, Inc.</v>
          </cell>
          <cell r="L81" t="str">
            <v>MH120318</v>
          </cell>
          <cell r="M81" t="str">
            <v>New</v>
          </cell>
          <cell r="N81">
            <v>0</v>
          </cell>
          <cell r="W81">
            <v>61273</v>
          </cell>
          <cell r="AG81">
            <v>31200</v>
          </cell>
          <cell r="AJ81">
            <v>31200</v>
          </cell>
          <cell r="AL81">
            <v>135700</v>
          </cell>
          <cell r="AN81">
            <v>7300</v>
          </cell>
          <cell r="AQ81">
            <v>38850</v>
          </cell>
          <cell r="BV81">
            <v>890427</v>
          </cell>
          <cell r="BY81">
            <v>384400</v>
          </cell>
          <cell r="CE81">
            <v>64700</v>
          </cell>
          <cell r="CG81">
            <v>9807</v>
          </cell>
          <cell r="CK81">
            <v>18000</v>
          </cell>
          <cell r="DG81">
            <v>40000</v>
          </cell>
          <cell r="DJ81">
            <v>4300</v>
          </cell>
          <cell r="DK81">
            <v>105600</v>
          </cell>
          <cell r="DP81">
            <v>1760100</v>
          </cell>
          <cell r="DQ81">
            <v>1520374</v>
          </cell>
          <cell r="DR81">
            <v>229919</v>
          </cell>
          <cell r="DS81">
            <v>53170</v>
          </cell>
          <cell r="DT81">
            <v>28630</v>
          </cell>
          <cell r="DU81">
            <v>480650</v>
          </cell>
          <cell r="DV81">
            <v>403300</v>
          </cell>
          <cell r="EB81">
            <v>6298900</v>
          </cell>
          <cell r="EE81">
            <v>6298900</v>
          </cell>
          <cell r="EG81">
            <v>6298900</v>
          </cell>
          <cell r="EI81">
            <v>-6298900</v>
          </cell>
        </row>
        <row r="82">
          <cell r="A82">
            <v>23174</v>
          </cell>
          <cell r="B82" t="str">
            <v>Health Research Association</v>
          </cell>
          <cell r="C82">
            <v>53</v>
          </cell>
          <cell r="D82" t="str">
            <v>041953</v>
          </cell>
          <cell r="E82">
            <v>23174</v>
          </cell>
          <cell r="F82" t="str">
            <v>09C00056</v>
          </cell>
          <cell r="G82" t="str">
            <v>041953</v>
          </cell>
          <cell r="H82" t="str">
            <v>00193</v>
          </cell>
          <cell r="I82" t="str">
            <v>23</v>
          </cell>
          <cell r="K82" t="str">
            <v>Health Research Assn. (dba USC Satellite Housing Program)</v>
          </cell>
          <cell r="L82" t="str">
            <v>MH120357</v>
          </cell>
          <cell r="M82" t="str">
            <v>New</v>
          </cell>
          <cell r="N82">
            <v>0</v>
          </cell>
          <cell r="U82">
            <v>21100</v>
          </cell>
          <cell r="BV82">
            <v>53600</v>
          </cell>
          <cell r="DU82">
            <v>101450</v>
          </cell>
          <cell r="DV82">
            <v>101450</v>
          </cell>
          <cell r="EB82">
            <v>277600</v>
          </cell>
          <cell r="EE82">
            <v>277600</v>
          </cell>
          <cell r="EG82">
            <v>277600</v>
          </cell>
          <cell r="EI82">
            <v>-277600</v>
          </cell>
        </row>
        <row r="83">
          <cell r="A83">
            <v>23175</v>
          </cell>
          <cell r="B83" t="str">
            <v>Transitional Living Centers for L.A. County, Inc.</v>
          </cell>
          <cell r="C83">
            <v>118</v>
          </cell>
          <cell r="D83" t="str">
            <v>501223</v>
          </cell>
          <cell r="E83">
            <v>23175</v>
          </cell>
          <cell r="F83" t="str">
            <v>09C00108</v>
          </cell>
          <cell r="G83" t="str">
            <v>501223</v>
          </cell>
          <cell r="H83" t="str">
            <v>00219</v>
          </cell>
          <cell r="I83" t="str">
            <v>48</v>
          </cell>
          <cell r="K83" t="str">
            <v>TLC Wellness Center (Transitional Living Centers)</v>
          </cell>
          <cell r="L83" t="str">
            <v>MH120413</v>
          </cell>
          <cell r="M83" t="str">
            <v>New</v>
          </cell>
          <cell r="N83">
            <v>0</v>
          </cell>
          <cell r="T83">
            <v>791300</v>
          </cell>
          <cell r="BV83">
            <v>306200</v>
          </cell>
          <cell r="DP83">
            <v>28400</v>
          </cell>
          <cell r="DQ83">
            <v>24532</v>
          </cell>
          <cell r="DR83">
            <v>3868</v>
          </cell>
          <cell r="DS83">
            <v>0</v>
          </cell>
          <cell r="DT83">
            <v>0</v>
          </cell>
          <cell r="DU83">
            <v>364300</v>
          </cell>
          <cell r="DV83">
            <v>364300</v>
          </cell>
          <cell r="EB83">
            <v>1882900</v>
          </cell>
          <cell r="EE83">
            <v>1882900</v>
          </cell>
          <cell r="EG83">
            <v>1882900</v>
          </cell>
          <cell r="EH83">
            <v>166937.5</v>
          </cell>
          <cell r="EI83">
            <v>-1882900</v>
          </cell>
        </row>
        <row r="84">
          <cell r="A84">
            <v>23176</v>
          </cell>
          <cell r="B84" t="str">
            <v>Travelers Aid Society of Los Angeles California</v>
          </cell>
          <cell r="C84">
            <v>119</v>
          </cell>
          <cell r="D84" t="str">
            <v>501224</v>
          </cell>
          <cell r="E84">
            <v>23176</v>
          </cell>
          <cell r="F84" t="str">
            <v>09C00109</v>
          </cell>
          <cell r="G84" t="str">
            <v>501224</v>
          </cell>
          <cell r="H84" t="str">
            <v>00309</v>
          </cell>
          <cell r="I84" t="str">
            <v>61</v>
          </cell>
          <cell r="K84" t="str">
            <v>Traveler's Aid Society of Los Angeles</v>
          </cell>
          <cell r="L84" t="str">
            <v>MH120414</v>
          </cell>
          <cell r="M84" t="str">
            <v>New</v>
          </cell>
          <cell r="N84">
            <v>0</v>
          </cell>
          <cell r="Z84">
            <v>22800</v>
          </cell>
          <cell r="AA84">
            <v>0</v>
          </cell>
          <cell r="BV84">
            <v>98700</v>
          </cell>
          <cell r="EB84">
            <v>121500</v>
          </cell>
          <cell r="EE84">
            <v>121500</v>
          </cell>
          <cell r="EG84">
            <v>121500</v>
          </cell>
          <cell r="EI84">
            <v>-121500</v>
          </cell>
        </row>
        <row r="85">
          <cell r="A85">
            <v>23178</v>
          </cell>
          <cell r="B85" t="str">
            <v>Verdugo Mental Health Center</v>
          </cell>
          <cell r="C85">
            <v>125</v>
          </cell>
          <cell r="D85" t="str">
            <v>501226</v>
          </cell>
          <cell r="E85">
            <v>23178</v>
          </cell>
          <cell r="F85" t="str">
            <v>09C00112</v>
          </cell>
          <cell r="G85" t="str">
            <v>501226</v>
          </cell>
          <cell r="H85" t="str">
            <v>00221</v>
          </cell>
          <cell r="I85" t="str">
            <v>50</v>
          </cell>
          <cell r="K85" t="str">
            <v>Verdugo Mental Health Center</v>
          </cell>
          <cell r="L85" t="str">
            <v>MH120418</v>
          </cell>
          <cell r="M85" t="str">
            <v>New</v>
          </cell>
          <cell r="N85">
            <v>0</v>
          </cell>
          <cell r="Q85">
            <v>116000</v>
          </cell>
          <cell r="S85">
            <v>124100</v>
          </cell>
          <cell r="AR85">
            <v>0</v>
          </cell>
          <cell r="AW85">
            <v>140000</v>
          </cell>
          <cell r="BK85">
            <v>116000</v>
          </cell>
          <cell r="BM85">
            <v>105950</v>
          </cell>
          <cell r="BV85">
            <v>244000</v>
          </cell>
          <cell r="BW85">
            <v>0</v>
          </cell>
          <cell r="BY85">
            <v>250000</v>
          </cell>
          <cell r="DJ85">
            <v>135600</v>
          </cell>
          <cell r="DK85">
            <v>0</v>
          </cell>
          <cell r="DP85">
            <v>966000</v>
          </cell>
          <cell r="DQ85">
            <v>834431</v>
          </cell>
          <cell r="DR85">
            <v>131569</v>
          </cell>
          <cell r="DS85">
            <v>139815</v>
          </cell>
          <cell r="DT85">
            <v>75285</v>
          </cell>
          <cell r="DU85">
            <v>945650</v>
          </cell>
          <cell r="DV85">
            <v>723700</v>
          </cell>
          <cell r="DW85">
            <v>0</v>
          </cell>
          <cell r="EB85">
            <v>5048100</v>
          </cell>
          <cell r="EE85">
            <v>5048100</v>
          </cell>
          <cell r="EG85">
            <v>5048100</v>
          </cell>
          <cell r="EH85">
            <v>112500</v>
          </cell>
          <cell r="EI85">
            <v>-5048100</v>
          </cell>
        </row>
        <row r="86">
          <cell r="A86">
            <v>23179</v>
          </cell>
          <cell r="B86" t="str">
            <v>Watts Labor Community Action Committee - WLCAC</v>
          </cell>
          <cell r="C86">
            <v>128</v>
          </cell>
          <cell r="D86" t="str">
            <v>007994</v>
          </cell>
          <cell r="E86">
            <v>23179</v>
          </cell>
          <cell r="F86" t="str">
            <v>09C00116</v>
          </cell>
          <cell r="G86" t="str">
            <v>007994</v>
          </cell>
          <cell r="H86" t="str">
            <v>00310</v>
          </cell>
          <cell r="I86" t="str">
            <v>62</v>
          </cell>
          <cell r="K86" t="str">
            <v>Watts Labor Community Action Committee - WLCAC</v>
          </cell>
          <cell r="L86" t="str">
            <v>MH120421</v>
          </cell>
          <cell r="M86" t="str">
            <v>New</v>
          </cell>
          <cell r="N86">
            <v>0</v>
          </cell>
          <cell r="BV86">
            <v>200700</v>
          </cell>
          <cell r="DU86">
            <v>25700</v>
          </cell>
          <cell r="DV86">
            <v>25700</v>
          </cell>
          <cell r="EB86">
            <v>252100</v>
          </cell>
          <cell r="EE86">
            <v>252100</v>
          </cell>
          <cell r="EG86">
            <v>252100</v>
          </cell>
          <cell r="EI86">
            <v>-252100</v>
          </cell>
        </row>
        <row r="87">
          <cell r="A87">
            <v>23180</v>
          </cell>
          <cell r="B87" t="str">
            <v>Westside Center for Independent Living, Inc.</v>
          </cell>
          <cell r="C87">
            <v>129</v>
          </cell>
          <cell r="D87" t="str">
            <v>501227</v>
          </cell>
          <cell r="E87">
            <v>23180</v>
          </cell>
          <cell r="F87" t="str">
            <v>09C00118</v>
          </cell>
          <cell r="G87" t="str">
            <v>501227</v>
          </cell>
          <cell r="H87" t="str">
            <v>00316</v>
          </cell>
          <cell r="I87" t="str">
            <v>67</v>
          </cell>
          <cell r="K87" t="str">
            <v>Westside Center For Independent Living, Incorporated</v>
          </cell>
          <cell r="L87" t="str">
            <v>MH120422</v>
          </cell>
          <cell r="M87" t="str">
            <v>New</v>
          </cell>
          <cell r="N87">
            <v>0</v>
          </cell>
          <cell r="Z87">
            <v>26000</v>
          </cell>
          <cell r="AA87">
            <v>0</v>
          </cell>
          <cell r="BS87">
            <v>26800</v>
          </cell>
          <cell r="BV87">
            <v>115800</v>
          </cell>
          <cell r="EB87">
            <v>168600</v>
          </cell>
          <cell r="EE87">
            <v>168600</v>
          </cell>
          <cell r="EG87">
            <v>168600</v>
          </cell>
          <cell r="EI87">
            <v>-168600</v>
          </cell>
        </row>
        <row r="88">
          <cell r="A88">
            <v>23182</v>
          </cell>
          <cell r="B88" t="str">
            <v>Step Up on Second Street, Inc.</v>
          </cell>
          <cell r="C88">
            <v>105</v>
          </cell>
          <cell r="D88" t="str">
            <v>501219</v>
          </cell>
          <cell r="E88">
            <v>23182</v>
          </cell>
          <cell r="F88" t="str">
            <v>09C00002</v>
          </cell>
          <cell r="G88" t="str">
            <v>501219</v>
          </cell>
          <cell r="H88" t="str">
            <v>00215</v>
          </cell>
          <cell r="I88" t="str">
            <v>44</v>
          </cell>
          <cell r="K88" t="str">
            <v>Step-Up On Second Street, Inc.</v>
          </cell>
          <cell r="L88" t="str">
            <v>MH120262</v>
          </cell>
          <cell r="M88">
            <v>12</v>
          </cell>
          <cell r="N88">
            <v>0</v>
          </cell>
          <cell r="Q88">
            <v>48000</v>
          </cell>
          <cell r="S88">
            <v>213700</v>
          </cell>
          <cell r="T88">
            <v>375000</v>
          </cell>
          <cell r="AL88">
            <v>67600</v>
          </cell>
          <cell r="AW88">
            <v>178300</v>
          </cell>
          <cell r="BM88">
            <v>141650</v>
          </cell>
          <cell r="BV88">
            <v>41600</v>
          </cell>
          <cell r="CY88">
            <v>80000</v>
          </cell>
          <cell r="DP88">
            <v>98000</v>
          </cell>
          <cell r="DQ88">
            <v>84652</v>
          </cell>
          <cell r="DR88">
            <v>13348</v>
          </cell>
          <cell r="DS88">
            <v>0</v>
          </cell>
          <cell r="DT88">
            <v>0</v>
          </cell>
          <cell r="DU88">
            <v>913900</v>
          </cell>
          <cell r="DV88">
            <v>772250</v>
          </cell>
          <cell r="EB88">
            <v>3028000</v>
          </cell>
          <cell r="EE88">
            <v>3028000</v>
          </cell>
          <cell r="EG88">
            <v>3028000</v>
          </cell>
          <cell r="EH88">
            <v>51748</v>
          </cell>
          <cell r="EI88">
            <v>-3028000</v>
          </cell>
        </row>
        <row r="89">
          <cell r="A89">
            <v>23186</v>
          </cell>
          <cell r="B89" t="str">
            <v>The Institute for the Redesign of Learning dba Almansor Center</v>
          </cell>
          <cell r="C89">
            <v>61</v>
          </cell>
          <cell r="D89" t="str">
            <v>501163</v>
          </cell>
          <cell r="E89">
            <v>23186</v>
          </cell>
          <cell r="F89" t="str">
            <v>09C00065</v>
          </cell>
          <cell r="G89" t="str">
            <v>501163</v>
          </cell>
          <cell r="H89" t="str">
            <v>00171</v>
          </cell>
          <cell r="I89" t="str">
            <v>4</v>
          </cell>
          <cell r="K89" t="str">
            <v>Institute for the Redesign of Learning (Almansor)</v>
          </cell>
          <cell r="L89" t="str">
            <v>MH120406</v>
          </cell>
          <cell r="M89" t="str">
            <v>New</v>
          </cell>
          <cell r="N89">
            <v>0</v>
          </cell>
          <cell r="O89">
            <v>114000</v>
          </cell>
          <cell r="P89">
            <v>114400</v>
          </cell>
          <cell r="AB89">
            <v>46700</v>
          </cell>
          <cell r="AU89">
            <v>33800</v>
          </cell>
          <cell r="BG89">
            <v>56932</v>
          </cell>
          <cell r="BI89">
            <v>13300</v>
          </cell>
          <cell r="BV89">
            <v>53300</v>
          </cell>
          <cell r="CI89">
            <v>50470</v>
          </cell>
          <cell r="CJ89">
            <v>21630</v>
          </cell>
          <cell r="CK89">
            <v>109360</v>
          </cell>
          <cell r="CL89">
            <v>13664</v>
          </cell>
          <cell r="CQ89">
            <v>18387</v>
          </cell>
          <cell r="DH89">
            <v>0</v>
          </cell>
          <cell r="DJ89">
            <v>135500</v>
          </cell>
          <cell r="DK89">
            <v>275000</v>
          </cell>
          <cell r="DP89">
            <v>3866320</v>
          </cell>
          <cell r="DQ89">
            <v>3339727</v>
          </cell>
          <cell r="DR89">
            <v>437611</v>
          </cell>
          <cell r="DS89">
            <v>261170</v>
          </cell>
          <cell r="DT89">
            <v>127330</v>
          </cell>
          <cell r="EB89">
            <v>9088601</v>
          </cell>
          <cell r="EE89">
            <v>9088601</v>
          </cell>
          <cell r="EG89">
            <v>9088601</v>
          </cell>
          <cell r="EI89">
            <v>-9088601</v>
          </cell>
        </row>
        <row r="90">
          <cell r="A90">
            <v>23187</v>
          </cell>
          <cell r="B90" t="str">
            <v>Stirling Academy, Inc.</v>
          </cell>
          <cell r="C90">
            <v>106</v>
          </cell>
          <cell r="D90" t="str">
            <v>501220</v>
          </cell>
          <cell r="E90">
            <v>23187</v>
          </cell>
          <cell r="F90" t="str">
            <v>09C00105</v>
          </cell>
          <cell r="G90" t="str">
            <v>501220</v>
          </cell>
          <cell r="H90" t="str">
            <v>00216</v>
          </cell>
          <cell r="I90" t="str">
            <v>45</v>
          </cell>
          <cell r="K90" t="str">
            <v>Stirling Academy, Incorporated</v>
          </cell>
          <cell r="L90" t="str">
            <v>MH120400</v>
          </cell>
          <cell r="M90" t="str">
            <v>New</v>
          </cell>
          <cell r="N90">
            <v>0</v>
          </cell>
          <cell r="BY90">
            <v>299900</v>
          </cell>
          <cell r="CI90">
            <v>21000</v>
          </cell>
          <cell r="CJ90">
            <v>9000</v>
          </cell>
          <cell r="DH90">
            <v>0</v>
          </cell>
          <cell r="DJ90">
            <v>36800</v>
          </cell>
          <cell r="DK90">
            <v>592000</v>
          </cell>
          <cell r="DP90">
            <v>952600</v>
          </cell>
          <cell r="DQ90">
            <v>822856</v>
          </cell>
          <cell r="DR90">
            <v>129744</v>
          </cell>
          <cell r="DS90">
            <v>95940</v>
          </cell>
          <cell r="DT90">
            <v>51660</v>
          </cell>
          <cell r="EB90">
            <v>3011500</v>
          </cell>
          <cell r="EE90">
            <v>3011500</v>
          </cell>
          <cell r="EG90">
            <v>3011500</v>
          </cell>
          <cell r="EI90">
            <v>-3011500</v>
          </cell>
        </row>
        <row r="91">
          <cell r="A91">
            <v>23188</v>
          </cell>
          <cell r="B91" t="str">
            <v>Vista Del Mar Child and Family Services</v>
          </cell>
          <cell r="C91">
            <v>127</v>
          </cell>
          <cell r="D91" t="str">
            <v>501191</v>
          </cell>
          <cell r="E91">
            <v>23188</v>
          </cell>
          <cell r="F91" t="str">
            <v>09C00115</v>
          </cell>
          <cell r="G91" t="str">
            <v>501191</v>
          </cell>
          <cell r="H91" t="str">
            <v>00196</v>
          </cell>
          <cell r="I91" t="str">
            <v>26</v>
          </cell>
          <cell r="K91" t="str">
            <v>Vista Del Mar Child and Family Services (Jewish Orphans of So. Cal.)</v>
          </cell>
          <cell r="L91" t="str">
            <v>MH120420</v>
          </cell>
          <cell r="M91" t="str">
            <v>New</v>
          </cell>
          <cell r="N91">
            <v>0</v>
          </cell>
          <cell r="AB91">
            <v>61327</v>
          </cell>
          <cell r="BV91">
            <v>236173</v>
          </cell>
          <cell r="CE91">
            <v>26700</v>
          </cell>
          <cell r="CG91">
            <v>9807</v>
          </cell>
          <cell r="CI91">
            <v>7000</v>
          </cell>
          <cell r="CJ91">
            <v>3000</v>
          </cell>
          <cell r="DF91">
            <v>40000</v>
          </cell>
          <cell r="DH91">
            <v>0</v>
          </cell>
          <cell r="DJ91">
            <v>289100</v>
          </cell>
          <cell r="DK91">
            <v>816200</v>
          </cell>
          <cell r="DP91">
            <v>3341300</v>
          </cell>
          <cell r="DQ91">
            <v>2886215</v>
          </cell>
          <cell r="DR91">
            <v>445278</v>
          </cell>
          <cell r="DS91">
            <v>34840</v>
          </cell>
          <cell r="DT91">
            <v>18760</v>
          </cell>
          <cell r="DU91">
            <v>7500</v>
          </cell>
          <cell r="DV91">
            <v>7500</v>
          </cell>
          <cell r="EB91">
            <v>8230700</v>
          </cell>
          <cell r="EE91">
            <v>8230700</v>
          </cell>
          <cell r="EG91">
            <v>8230700</v>
          </cell>
          <cell r="EI91">
            <v>-8230700</v>
          </cell>
        </row>
        <row r="92">
          <cell r="A92">
            <v>23190</v>
          </cell>
          <cell r="B92" t="str">
            <v>The Los Angeles Free Clinic dba The Saban Free Clinic</v>
          </cell>
          <cell r="C92">
            <v>113</v>
          </cell>
          <cell r="D92" t="str">
            <v>501222</v>
          </cell>
          <cell r="E92">
            <v>23190</v>
          </cell>
          <cell r="F92" t="str">
            <v>09C00073</v>
          </cell>
          <cell r="G92" t="str">
            <v>501222</v>
          </cell>
          <cell r="H92" t="str">
            <v>00323</v>
          </cell>
          <cell r="I92" t="str">
            <v>72</v>
          </cell>
          <cell r="K92" t="str">
            <v>The Los Angeles Free Clinic</v>
          </cell>
          <cell r="L92" t="str">
            <v>MH120408</v>
          </cell>
          <cell r="M92" t="str">
            <v>New</v>
          </cell>
          <cell r="N92">
            <v>0</v>
          </cell>
          <cell r="BV92">
            <v>3300</v>
          </cell>
          <cell r="CY92">
            <v>20000</v>
          </cell>
          <cell r="EB92">
            <v>23300</v>
          </cell>
          <cell r="EE92">
            <v>23300</v>
          </cell>
          <cell r="EG92">
            <v>23300</v>
          </cell>
          <cell r="EI92">
            <v>-23300</v>
          </cell>
        </row>
        <row r="93">
          <cell r="A93">
            <v>27210</v>
          </cell>
          <cell r="B93" t="str">
            <v>PROTOTYPES, Centers for Innovation in Health, Mental Health and Social Services</v>
          </cell>
          <cell r="C93">
            <v>88</v>
          </cell>
          <cell r="D93" t="str">
            <v>505534</v>
          </cell>
          <cell r="E93">
            <v>27210</v>
          </cell>
          <cell r="F93" t="str">
            <v>09C00092</v>
          </cell>
          <cell r="G93" t="str">
            <v>505534</v>
          </cell>
          <cell r="H93" t="str">
            <v>00838</v>
          </cell>
          <cell r="I93" t="str">
            <v>120</v>
          </cell>
          <cell r="K93" t="str">
            <v>Prototypes</v>
          </cell>
          <cell r="L93" t="str">
            <v>MH120388</v>
          </cell>
          <cell r="M93">
            <v>1</v>
          </cell>
          <cell r="N93">
            <v>-74999</v>
          </cell>
          <cell r="Q93">
            <v>224000</v>
          </cell>
          <cell r="S93">
            <v>406800</v>
          </cell>
          <cell r="AV93">
            <v>165900</v>
          </cell>
          <cell r="AW93">
            <v>474600</v>
          </cell>
          <cell r="BJ93">
            <v>20975</v>
          </cell>
          <cell r="BK93">
            <v>63000</v>
          </cell>
          <cell r="BM93">
            <v>367250</v>
          </cell>
          <cell r="BO93">
            <v>148750</v>
          </cell>
          <cell r="BV93">
            <v>8900</v>
          </cell>
          <cell r="BY93">
            <v>530000</v>
          </cell>
          <cell r="BZ93">
            <v>270000</v>
          </cell>
          <cell r="CA93">
            <v>30000</v>
          </cell>
          <cell r="CC93">
            <v>22600</v>
          </cell>
          <cell r="CK93">
            <v>21900</v>
          </cell>
          <cell r="DP93">
            <v>849151</v>
          </cell>
          <cell r="DQ93">
            <v>733496</v>
          </cell>
          <cell r="DR93">
            <v>94679</v>
          </cell>
          <cell r="DS93">
            <v>65000</v>
          </cell>
          <cell r="DT93">
            <v>35000</v>
          </cell>
          <cell r="DU93">
            <v>1179000</v>
          </cell>
          <cell r="DV93">
            <v>600000</v>
          </cell>
          <cell r="EB93">
            <v>6311001</v>
          </cell>
          <cell r="EE93">
            <v>6311001</v>
          </cell>
          <cell r="EG93">
            <v>6311001</v>
          </cell>
          <cell r="EI93">
            <v>-6386000</v>
          </cell>
        </row>
        <row r="94">
          <cell r="A94">
            <v>27231</v>
          </cell>
          <cell r="B94" t="str">
            <v>Gay and Lesbian Adolescent Social Services, Inc.</v>
          </cell>
          <cell r="C94">
            <v>50</v>
          </cell>
          <cell r="D94" t="str">
            <v>515707</v>
          </cell>
          <cell r="E94">
            <v>27231</v>
          </cell>
          <cell r="F94" t="str">
            <v>09C00053</v>
          </cell>
          <cell r="G94" t="str">
            <v>515707</v>
          </cell>
          <cell r="H94" t="str">
            <v>00846</v>
          </cell>
          <cell r="I94" t="str">
            <v>121</v>
          </cell>
          <cell r="K94" t="str">
            <v>Gay &amp; Lesbian Adol Soc Svcs (GLASS)</v>
          </cell>
          <cell r="L94" t="str">
            <v>MH120354</v>
          </cell>
          <cell r="M94" t="str">
            <v>New</v>
          </cell>
          <cell r="N94">
            <v>0</v>
          </cell>
          <cell r="O94">
            <v>38000</v>
          </cell>
          <cell r="P94">
            <v>35200</v>
          </cell>
          <cell r="Q94">
            <v>308000</v>
          </cell>
          <cell r="AU94">
            <v>10400</v>
          </cell>
          <cell r="AV94">
            <v>225900</v>
          </cell>
          <cell r="AY94">
            <v>0</v>
          </cell>
          <cell r="AZ94">
            <v>0</v>
          </cell>
          <cell r="BG94">
            <v>18115</v>
          </cell>
          <cell r="BJ94">
            <v>27649</v>
          </cell>
          <cell r="BK94">
            <v>91000</v>
          </cell>
          <cell r="DP94">
            <v>1415900</v>
          </cell>
          <cell r="DQ94">
            <v>1223054</v>
          </cell>
          <cell r="DR94">
            <v>147082</v>
          </cell>
          <cell r="DS94">
            <v>0</v>
          </cell>
          <cell r="DT94">
            <v>0</v>
          </cell>
          <cell r="DU94">
            <v>106450</v>
          </cell>
          <cell r="DV94">
            <v>15450</v>
          </cell>
          <cell r="EB94">
            <v>3662200</v>
          </cell>
          <cell r="EE94">
            <v>3662200</v>
          </cell>
          <cell r="EG94">
            <v>3662200</v>
          </cell>
          <cell r="EH94">
            <v>50216</v>
          </cell>
          <cell r="EI94">
            <v>-3662200</v>
          </cell>
        </row>
        <row r="95">
          <cell r="A95">
            <v>27233</v>
          </cell>
          <cell r="B95" t="str">
            <v>Bienvenidos Children's Center, Inc.</v>
          </cell>
          <cell r="C95">
            <v>12</v>
          </cell>
          <cell r="D95" t="str">
            <v>503054</v>
          </cell>
          <cell r="E95">
            <v>27233</v>
          </cell>
          <cell r="F95" t="str">
            <v>09C00027</v>
          </cell>
          <cell r="G95" t="str">
            <v>503054</v>
          </cell>
          <cell r="H95" t="str">
            <v>00860</v>
          </cell>
          <cell r="I95" t="str">
            <v>125</v>
          </cell>
          <cell r="K95" t="str">
            <v>Bienvenidos Children's Center, Inc.</v>
          </cell>
          <cell r="L95" t="str">
            <v>MH120321</v>
          </cell>
          <cell r="M95" t="str">
            <v>New</v>
          </cell>
          <cell r="N95">
            <v>0</v>
          </cell>
          <cell r="BV95">
            <v>300</v>
          </cell>
          <cell r="CK95">
            <v>91760</v>
          </cell>
          <cell r="CL95">
            <v>13664</v>
          </cell>
          <cell r="CQ95">
            <v>18387</v>
          </cell>
          <cell r="DP95">
            <v>1981520</v>
          </cell>
          <cell r="DQ95">
            <v>1711637</v>
          </cell>
          <cell r="DR95">
            <v>237832</v>
          </cell>
          <cell r="DS95">
            <v>780</v>
          </cell>
          <cell r="DT95">
            <v>420</v>
          </cell>
          <cell r="DU95">
            <v>1300</v>
          </cell>
          <cell r="DV95">
            <v>1300</v>
          </cell>
          <cell r="EB95">
            <v>4058900</v>
          </cell>
          <cell r="EE95">
            <v>4058900</v>
          </cell>
          <cell r="EG95">
            <v>4058900</v>
          </cell>
          <cell r="EH95">
            <v>543</v>
          </cell>
          <cell r="EI95">
            <v>-4058900</v>
          </cell>
        </row>
        <row r="96">
          <cell r="A96">
            <v>27234</v>
          </cell>
          <cell r="B96" t="str">
            <v>Ettie Lee Homes, Inc.</v>
          </cell>
          <cell r="C96">
            <v>39</v>
          </cell>
          <cell r="D96" t="str">
            <v>506853</v>
          </cell>
          <cell r="E96">
            <v>27234</v>
          </cell>
          <cell r="F96" t="str">
            <v>09C00043</v>
          </cell>
          <cell r="G96" t="str">
            <v>506853</v>
          </cell>
          <cell r="H96" t="str">
            <v>00995</v>
          </cell>
          <cell r="I96" t="str">
            <v>137</v>
          </cell>
          <cell r="K96" t="str">
            <v>Ettie Lee Homes, Inc.</v>
          </cell>
          <cell r="L96" t="str">
            <v>MH120345</v>
          </cell>
          <cell r="M96" t="str">
            <v>New</v>
          </cell>
          <cell r="N96">
            <v>0</v>
          </cell>
          <cell r="DP96">
            <v>1118000</v>
          </cell>
          <cell r="DQ96">
            <v>965728</v>
          </cell>
          <cell r="DR96">
            <v>152272</v>
          </cell>
          <cell r="DS96">
            <v>0</v>
          </cell>
          <cell r="DT96">
            <v>0</v>
          </cell>
          <cell r="DU96">
            <v>36550</v>
          </cell>
          <cell r="DV96">
            <v>36550</v>
          </cell>
          <cell r="EB96">
            <v>2309100</v>
          </cell>
          <cell r="EE96">
            <v>2309100</v>
          </cell>
          <cell r="EG96">
            <v>2309100</v>
          </cell>
          <cell r="EH96">
            <v>21637</v>
          </cell>
          <cell r="EI96">
            <v>-2309100</v>
          </cell>
        </row>
        <row r="97">
          <cell r="A97">
            <v>27235</v>
          </cell>
          <cell r="B97" t="str">
            <v>One In Long Beach, Inc.</v>
          </cell>
          <cell r="C97">
            <v>77</v>
          </cell>
          <cell r="D97" t="str">
            <v>529913</v>
          </cell>
          <cell r="E97">
            <v>27235</v>
          </cell>
          <cell r="F97" t="str">
            <v>09C00125</v>
          </cell>
          <cell r="G97" t="str">
            <v>529913</v>
          </cell>
          <cell r="H97" t="str">
            <v>00859</v>
          </cell>
          <cell r="I97" t="str">
            <v>124</v>
          </cell>
          <cell r="K97" t="str">
            <v>One in Long Beach, Inc.(dba The Gay &amp; Lesbian Ctr. of Greater Long Beach)</v>
          </cell>
          <cell r="L97" t="str">
            <v>MH120243</v>
          </cell>
          <cell r="M97">
            <v>6</v>
          </cell>
          <cell r="N97">
            <v>0</v>
          </cell>
          <cell r="Z97">
            <v>24000</v>
          </cell>
          <cell r="AA97">
            <v>0</v>
          </cell>
          <cell r="BV97">
            <v>104000</v>
          </cell>
          <cell r="EB97">
            <v>128000</v>
          </cell>
          <cell r="EE97">
            <v>128000</v>
          </cell>
          <cell r="EG97">
            <v>128000</v>
          </cell>
          <cell r="EI97">
            <v>-128000</v>
          </cell>
        </row>
        <row r="98">
          <cell r="A98">
            <v>27236</v>
          </cell>
          <cell r="B98" t="str">
            <v>Rosemary Children's Services</v>
          </cell>
          <cell r="C98">
            <v>90</v>
          </cell>
          <cell r="D98" t="str">
            <v>510374</v>
          </cell>
          <cell r="E98">
            <v>27236</v>
          </cell>
          <cell r="F98" t="str">
            <v>09C00094</v>
          </cell>
          <cell r="G98" t="str">
            <v>510374</v>
          </cell>
          <cell r="H98" t="str">
            <v>00848</v>
          </cell>
          <cell r="I98" t="str">
            <v>123</v>
          </cell>
          <cell r="K98" t="str">
            <v>Rosemary Children's Services</v>
          </cell>
          <cell r="L98" t="str">
            <v>MH120390</v>
          </cell>
          <cell r="M98" t="str">
            <v>New</v>
          </cell>
          <cell r="N98">
            <v>0</v>
          </cell>
          <cell r="DP98">
            <v>836500</v>
          </cell>
          <cell r="DQ98">
            <v>722569</v>
          </cell>
          <cell r="DR98">
            <v>113931</v>
          </cell>
          <cell r="DS98">
            <v>0</v>
          </cell>
          <cell r="DT98">
            <v>0</v>
          </cell>
          <cell r="DU98">
            <v>5000</v>
          </cell>
          <cell r="DV98">
            <v>5000</v>
          </cell>
          <cell r="EB98">
            <v>1683000</v>
          </cell>
          <cell r="EE98">
            <v>1683000</v>
          </cell>
          <cell r="EG98">
            <v>1683000</v>
          </cell>
          <cell r="EI98">
            <v>-1683000</v>
          </cell>
        </row>
        <row r="99">
          <cell r="A99">
            <v>27248</v>
          </cell>
          <cell r="B99" t="str">
            <v>United American Indian Involvement, Inc.</v>
          </cell>
          <cell r="C99">
            <v>122</v>
          </cell>
          <cell r="D99" t="str">
            <v>505503</v>
          </cell>
          <cell r="E99">
            <v>27248</v>
          </cell>
          <cell r="F99" t="str">
            <v>09C00111</v>
          </cell>
          <cell r="G99" t="str">
            <v>505503</v>
          </cell>
          <cell r="H99" t="str">
            <v>00938</v>
          </cell>
          <cell r="I99" t="str">
            <v>128</v>
          </cell>
          <cell r="K99" t="str">
            <v>United American Indian Involvement, Inc.</v>
          </cell>
          <cell r="L99" t="str">
            <v>MH120416</v>
          </cell>
          <cell r="M99" t="str">
            <v>New</v>
          </cell>
          <cell r="N99">
            <v>0</v>
          </cell>
          <cell r="BY99">
            <v>60000</v>
          </cell>
          <cell r="DP99">
            <v>511000</v>
          </cell>
          <cell r="DQ99">
            <v>441402</v>
          </cell>
          <cell r="DR99">
            <v>69598</v>
          </cell>
          <cell r="DS99">
            <v>0</v>
          </cell>
          <cell r="DT99">
            <v>0</v>
          </cell>
          <cell r="DU99">
            <v>5350</v>
          </cell>
          <cell r="DV99">
            <v>5350</v>
          </cell>
          <cell r="EB99">
            <v>1092700</v>
          </cell>
          <cell r="EE99">
            <v>1092700</v>
          </cell>
          <cell r="EG99">
            <v>1092700</v>
          </cell>
          <cell r="EH99">
            <v>1079</v>
          </cell>
          <cell r="EI99">
            <v>-1092700</v>
          </cell>
        </row>
        <row r="100">
          <cell r="A100">
            <v>27476</v>
          </cell>
          <cell r="C100">
            <v>133</v>
          </cell>
          <cell r="D100" t="str">
            <v>511946</v>
          </cell>
          <cell r="E100">
            <v>27476</v>
          </cell>
          <cell r="F100" t="str">
            <v>09C00150</v>
          </cell>
          <cell r="G100" t="str">
            <v>511946</v>
          </cell>
          <cell r="H100" t="str">
            <v>00583</v>
          </cell>
          <cell r="I100" t="str">
            <v>93</v>
          </cell>
          <cell r="K100" t="str">
            <v>White Memorial Medical Center</v>
          </cell>
          <cell r="L100" t="str">
            <v>MH190031</v>
          </cell>
          <cell r="M100" t="str">
            <v>NEW</v>
          </cell>
          <cell r="N100">
            <v>0</v>
          </cell>
          <cell r="DY100">
            <v>2098750</v>
          </cell>
          <cell r="EB100">
            <v>2098750</v>
          </cell>
          <cell r="EE100">
            <v>2098750</v>
          </cell>
          <cell r="EG100">
            <v>2098750</v>
          </cell>
          <cell r="EI100">
            <v>-2098750</v>
          </cell>
        </row>
        <row r="101">
          <cell r="A101">
            <v>27478</v>
          </cell>
          <cell r="B101" t="str">
            <v>Heritage Clinic and The Community Assistance Program for Seniors</v>
          </cell>
          <cell r="C101">
            <v>56</v>
          </cell>
          <cell r="D101" t="str">
            <v>105700</v>
          </cell>
          <cell r="E101">
            <v>27478</v>
          </cell>
          <cell r="F101" t="str">
            <v>09C00060</v>
          </cell>
          <cell r="G101" t="str">
            <v>105700</v>
          </cell>
          <cell r="H101" t="str">
            <v>00965</v>
          </cell>
          <cell r="I101" t="str">
            <v>129</v>
          </cell>
          <cell r="K101" t="str">
            <v>Heritage Cl &amp; the Comm Assis Prog for Srs dba Geronet</v>
          </cell>
          <cell r="L101" t="str">
            <v>MH120360</v>
          </cell>
          <cell r="M101" t="str">
            <v>New</v>
          </cell>
          <cell r="N101">
            <v>0</v>
          </cell>
          <cell r="V101">
            <v>156000</v>
          </cell>
          <cell r="W101">
            <v>195000</v>
          </cell>
          <cell r="AO101">
            <v>17500</v>
          </cell>
          <cell r="AP101">
            <v>0</v>
          </cell>
          <cell r="AQ101">
            <v>353400</v>
          </cell>
          <cell r="AX101">
            <v>171000</v>
          </cell>
          <cell r="BN101">
            <v>273550</v>
          </cell>
          <cell r="BU101">
            <v>32700</v>
          </cell>
          <cell r="DU101">
            <v>845450</v>
          </cell>
          <cell r="DV101">
            <v>218500</v>
          </cell>
          <cell r="EB101">
            <v>2263100</v>
          </cell>
          <cell r="EE101">
            <v>2263100</v>
          </cell>
          <cell r="EG101">
            <v>2263100</v>
          </cell>
          <cell r="EI101">
            <v>-2263100</v>
          </cell>
        </row>
        <row r="102">
          <cell r="A102">
            <v>27490</v>
          </cell>
          <cell r="C102">
            <v>132</v>
          </cell>
          <cell r="D102" t="str">
            <v>014273</v>
          </cell>
          <cell r="E102">
            <v>27490</v>
          </cell>
          <cell r="F102" t="str">
            <v>09C00222</v>
          </cell>
          <cell r="G102" t="str">
            <v>014273</v>
          </cell>
          <cell r="H102" t="str">
            <v>00984</v>
          </cell>
          <cell r="I102" t="str">
            <v>130</v>
          </cell>
          <cell r="K102" t="str">
            <v>The Regents / UCLA Ties for Adoption</v>
          </cell>
          <cell r="L102" t="str">
            <v>MH010054</v>
          </cell>
          <cell r="M102">
            <v>9</v>
          </cell>
          <cell r="N102">
            <v>0</v>
          </cell>
          <cell r="DP102">
            <v>859500</v>
          </cell>
          <cell r="DQ102">
            <v>742436</v>
          </cell>
          <cell r="DR102">
            <v>117064</v>
          </cell>
          <cell r="DU102">
            <v>6133</v>
          </cell>
          <cell r="DV102">
            <v>6133</v>
          </cell>
          <cell r="EB102">
            <v>1731266</v>
          </cell>
          <cell r="EE102">
            <v>1731266</v>
          </cell>
          <cell r="EG102">
            <v>1731266</v>
          </cell>
          <cell r="EI102">
            <v>-1731266</v>
          </cell>
        </row>
        <row r="103">
          <cell r="A103">
            <v>27492</v>
          </cell>
          <cell r="C103">
            <v>43</v>
          </cell>
          <cell r="D103" t="str">
            <v>109097</v>
          </cell>
          <cell r="E103">
            <v>27492</v>
          </cell>
          <cell r="F103" t="str">
            <v>NA</v>
          </cell>
          <cell r="G103" t="str">
            <v>109097</v>
          </cell>
          <cell r="H103" t="str">
            <v>00993</v>
          </cell>
          <cell r="I103" t="str">
            <v>131</v>
          </cell>
          <cell r="K103" t="str">
            <v>FH &amp; HF Torrance I, LLC dba Sunnyside Rehab (Health Quality Management Group)</v>
          </cell>
          <cell r="L103" t="str">
            <v>MH120158</v>
          </cell>
          <cell r="M103">
            <v>1</v>
          </cell>
          <cell r="N103">
            <v>0</v>
          </cell>
          <cell r="U103">
            <v>432600</v>
          </cell>
          <cell r="BV103">
            <v>262800</v>
          </cell>
          <cell r="DU103">
            <v>138600</v>
          </cell>
          <cell r="DV103">
            <v>138600</v>
          </cell>
          <cell r="EB103">
            <v>972600</v>
          </cell>
          <cell r="EE103">
            <v>972600</v>
          </cell>
          <cell r="EG103">
            <v>972600</v>
          </cell>
          <cell r="EI103">
            <v>-972600</v>
          </cell>
        </row>
        <row r="104">
          <cell r="A104">
            <v>27495</v>
          </cell>
          <cell r="B104" t="str">
            <v>McKinley Children's Center, Inc.</v>
          </cell>
          <cell r="C104">
            <v>71</v>
          </cell>
          <cell r="D104" t="str">
            <v>110602</v>
          </cell>
          <cell r="E104">
            <v>27495</v>
          </cell>
          <cell r="F104" t="str">
            <v>09C00078</v>
          </cell>
          <cell r="G104" t="str">
            <v>110602</v>
          </cell>
          <cell r="H104" t="str">
            <v>00971</v>
          </cell>
          <cell r="I104" t="str">
            <v>132</v>
          </cell>
          <cell r="K104" t="str">
            <v>McKinley Children's Center, Inc</v>
          </cell>
          <cell r="L104" t="str">
            <v>MH120374</v>
          </cell>
          <cell r="M104" t="str">
            <v>New</v>
          </cell>
          <cell r="N104">
            <v>0</v>
          </cell>
          <cell r="CK104">
            <v>11000</v>
          </cell>
          <cell r="DP104">
            <v>1470350</v>
          </cell>
          <cell r="DQ104">
            <v>1270088</v>
          </cell>
          <cell r="DR104">
            <v>200262</v>
          </cell>
          <cell r="DS104">
            <v>0</v>
          </cell>
          <cell r="DT104">
            <v>0</v>
          </cell>
          <cell r="DU104">
            <v>24200</v>
          </cell>
          <cell r="DV104">
            <v>24200</v>
          </cell>
          <cell r="EB104">
            <v>3000100</v>
          </cell>
          <cell r="EE104">
            <v>3000100</v>
          </cell>
          <cell r="EG104">
            <v>3000100</v>
          </cell>
          <cell r="EI104">
            <v>-3000100</v>
          </cell>
        </row>
        <row r="105">
          <cell r="A105">
            <v>27507</v>
          </cell>
          <cell r="B105" t="str">
            <v>Maryvale</v>
          </cell>
          <cell r="C105">
            <v>70</v>
          </cell>
          <cell r="D105" t="str">
            <v>102418</v>
          </cell>
          <cell r="E105">
            <v>27507</v>
          </cell>
          <cell r="F105" t="str">
            <v>09C00077</v>
          </cell>
          <cell r="G105" t="str">
            <v>102418</v>
          </cell>
          <cell r="H105" t="str">
            <v>01034</v>
          </cell>
          <cell r="I105" t="str">
            <v>133</v>
          </cell>
          <cell r="K105" t="str">
            <v>Maryvale</v>
          </cell>
          <cell r="L105" t="str">
            <v>MH120373</v>
          </cell>
          <cell r="M105" t="str">
            <v>New</v>
          </cell>
          <cell r="N105">
            <v>0</v>
          </cell>
          <cell r="DP105">
            <v>1183000</v>
          </cell>
          <cell r="DQ105">
            <v>1021875</v>
          </cell>
          <cell r="DR105">
            <v>161125</v>
          </cell>
          <cell r="EB105">
            <v>2366000</v>
          </cell>
          <cell r="EE105">
            <v>2366000</v>
          </cell>
          <cell r="EG105">
            <v>2366000</v>
          </cell>
          <cell r="EH105">
            <v>12922</v>
          </cell>
          <cell r="EI105">
            <v>-2366000</v>
          </cell>
        </row>
        <row r="106">
          <cell r="A106">
            <v>27508</v>
          </cell>
          <cell r="B106" t="str">
            <v>Counseling4Kids</v>
          </cell>
          <cell r="C106">
            <v>28</v>
          </cell>
          <cell r="D106" t="str">
            <v>521487</v>
          </cell>
          <cell r="E106">
            <v>27508</v>
          </cell>
          <cell r="F106" t="str">
            <v>09C00031</v>
          </cell>
          <cell r="G106" t="str">
            <v>521487</v>
          </cell>
          <cell r="H106" t="str">
            <v>00694</v>
          </cell>
          <cell r="I106" t="str">
            <v>102</v>
          </cell>
          <cell r="K106" t="str">
            <v>Counseling 4 Kids (Childreach)</v>
          </cell>
          <cell r="L106" t="str">
            <v>MH120335</v>
          </cell>
          <cell r="M106" t="str">
            <v>New</v>
          </cell>
          <cell r="N106">
            <v>0</v>
          </cell>
          <cell r="CK106">
            <v>13200</v>
          </cell>
          <cell r="DP106">
            <v>2185050</v>
          </cell>
          <cell r="DQ106">
            <v>1887446</v>
          </cell>
          <cell r="DR106">
            <v>297604</v>
          </cell>
          <cell r="DS106">
            <v>0</v>
          </cell>
          <cell r="DT106">
            <v>0</v>
          </cell>
          <cell r="DU106">
            <v>6500</v>
          </cell>
          <cell r="DV106">
            <v>6500</v>
          </cell>
          <cell r="EB106">
            <v>4396300</v>
          </cell>
          <cell r="EE106">
            <v>4396300</v>
          </cell>
          <cell r="EG106">
            <v>4396300</v>
          </cell>
          <cell r="EI106">
            <v>-4396300</v>
          </cell>
        </row>
        <row r="107">
          <cell r="A107">
            <v>27518</v>
          </cell>
          <cell r="B107" t="str">
            <v>Pacific Lodge Youth Services</v>
          </cell>
          <cell r="C107">
            <v>81</v>
          </cell>
          <cell r="D107" t="str">
            <v>506869</v>
          </cell>
          <cell r="E107">
            <v>27518</v>
          </cell>
          <cell r="F107" t="str">
            <v>09C00084</v>
          </cell>
          <cell r="G107" t="str">
            <v>506869</v>
          </cell>
          <cell r="H107" t="str">
            <v>01204</v>
          </cell>
          <cell r="I107" t="str">
            <v>134751</v>
          </cell>
          <cell r="K107" t="str">
            <v>Pacific Lodge Youth Services</v>
          </cell>
          <cell r="L107" t="str">
            <v>MH120382</v>
          </cell>
          <cell r="M107" t="str">
            <v>New</v>
          </cell>
          <cell r="N107">
            <v>0</v>
          </cell>
          <cell r="DP107">
            <v>750000</v>
          </cell>
          <cell r="DQ107">
            <v>647850</v>
          </cell>
          <cell r="DR107">
            <v>102150</v>
          </cell>
          <cell r="EB107">
            <v>1500000</v>
          </cell>
          <cell r="EE107">
            <v>1500000</v>
          </cell>
          <cell r="EG107">
            <v>1500000</v>
          </cell>
          <cell r="EI107">
            <v>-1500000</v>
          </cell>
        </row>
        <row r="108">
          <cell r="A108">
            <v>27519</v>
          </cell>
          <cell r="B108" t="str">
            <v>Para Los Ninos</v>
          </cell>
          <cell r="C108">
            <v>82</v>
          </cell>
          <cell r="D108" t="str">
            <v>503081</v>
          </cell>
          <cell r="E108">
            <v>27519</v>
          </cell>
          <cell r="F108" t="str">
            <v>09C00086</v>
          </cell>
          <cell r="G108" t="str">
            <v>503081</v>
          </cell>
          <cell r="H108" t="str">
            <v>01169</v>
          </cell>
          <cell r="I108" t="str">
            <v>134351</v>
          </cell>
          <cell r="K108" t="str">
            <v>Para Los Ninos</v>
          </cell>
          <cell r="L108" t="str">
            <v>MH120383</v>
          </cell>
          <cell r="M108" t="str">
            <v>New</v>
          </cell>
          <cell r="N108">
            <v>0</v>
          </cell>
          <cell r="DP108">
            <v>475000</v>
          </cell>
          <cell r="DQ108">
            <v>410305</v>
          </cell>
          <cell r="DR108">
            <v>64695</v>
          </cell>
          <cell r="DS108">
            <v>3315</v>
          </cell>
          <cell r="DT108">
            <v>1785</v>
          </cell>
          <cell r="EB108">
            <v>955100</v>
          </cell>
          <cell r="EE108">
            <v>955100</v>
          </cell>
          <cell r="EG108">
            <v>955100</v>
          </cell>
          <cell r="EH108">
            <v>154972</v>
          </cell>
          <cell r="EI108">
            <v>-955100</v>
          </cell>
        </row>
        <row r="109">
          <cell r="A109">
            <v>27520</v>
          </cell>
          <cell r="B109" t="str">
            <v>Personal Involvement Center, Inc.</v>
          </cell>
          <cell r="C109">
            <v>86</v>
          </cell>
          <cell r="D109" t="str">
            <v>507589</v>
          </cell>
          <cell r="E109">
            <v>27520</v>
          </cell>
          <cell r="F109" t="str">
            <v>09C00089</v>
          </cell>
          <cell r="G109" t="str">
            <v>507589</v>
          </cell>
          <cell r="H109" t="str">
            <v>01194</v>
          </cell>
          <cell r="I109" t="str">
            <v>134122</v>
          </cell>
          <cell r="K109" t="str">
            <v>Personal Involvement Center, Inc.</v>
          </cell>
          <cell r="L109" t="str">
            <v>MH120387</v>
          </cell>
          <cell r="M109" t="str">
            <v>New</v>
          </cell>
          <cell r="N109">
            <v>0</v>
          </cell>
          <cell r="CG109">
            <v>16480</v>
          </cell>
          <cell r="CK109">
            <v>10300</v>
          </cell>
          <cell r="DP109">
            <v>880150</v>
          </cell>
          <cell r="DQ109">
            <v>760274</v>
          </cell>
          <cell r="DR109">
            <v>103396</v>
          </cell>
          <cell r="EB109">
            <v>1770600</v>
          </cell>
          <cell r="EE109">
            <v>1770600</v>
          </cell>
          <cell r="EG109">
            <v>1770600</v>
          </cell>
          <cell r="EI109">
            <v>-1770600</v>
          </cell>
        </row>
        <row r="110">
          <cell r="A110">
            <v>27522</v>
          </cell>
          <cell r="B110" t="str">
            <v>"Serenity":  Infant Care Homes</v>
          </cell>
          <cell r="C110">
            <v>93</v>
          </cell>
          <cell r="D110" t="str">
            <v>521585</v>
          </cell>
          <cell r="E110">
            <v>27522</v>
          </cell>
          <cell r="F110" t="str">
            <v>09C00096</v>
          </cell>
          <cell r="G110" t="str">
            <v>521585</v>
          </cell>
          <cell r="H110" t="str">
            <v>01195</v>
          </cell>
          <cell r="I110" t="str">
            <v>134127</v>
          </cell>
          <cell r="K110" t="str">
            <v>Serenity Infant Care Homes, Inc</v>
          </cell>
          <cell r="L110" t="str">
            <v>MH120314</v>
          </cell>
          <cell r="M110" t="str">
            <v>New</v>
          </cell>
          <cell r="N110">
            <v>0</v>
          </cell>
          <cell r="DP110">
            <v>415000</v>
          </cell>
          <cell r="DQ110">
            <v>358477</v>
          </cell>
          <cell r="DR110">
            <v>56523</v>
          </cell>
          <cell r="EB110">
            <v>830000</v>
          </cell>
          <cell r="EE110">
            <v>830000</v>
          </cell>
          <cell r="EG110">
            <v>830000</v>
          </cell>
          <cell r="EI110">
            <v>-830000</v>
          </cell>
        </row>
        <row r="111">
          <cell r="A111">
            <v>27523</v>
          </cell>
          <cell r="B111" t="str">
            <v>St. Anne's Maternity Home</v>
          </cell>
          <cell r="C111">
            <v>100</v>
          </cell>
          <cell r="D111" t="str">
            <v>506510</v>
          </cell>
          <cell r="E111">
            <v>27523</v>
          </cell>
          <cell r="F111" t="str">
            <v>09C00103</v>
          </cell>
          <cell r="G111" t="str">
            <v>506510</v>
          </cell>
          <cell r="H111" t="str">
            <v>01186</v>
          </cell>
          <cell r="I111" t="str">
            <v>134075</v>
          </cell>
          <cell r="K111" t="str">
            <v>St. Anne's Maternity Home</v>
          </cell>
          <cell r="L111" t="str">
            <v>MH120398</v>
          </cell>
          <cell r="M111" t="str">
            <v>New</v>
          </cell>
          <cell r="N111">
            <v>0</v>
          </cell>
          <cell r="O111">
            <v>76000</v>
          </cell>
          <cell r="P111">
            <v>88000</v>
          </cell>
          <cell r="AU111">
            <v>26000</v>
          </cell>
          <cell r="BG111">
            <v>46580</v>
          </cell>
          <cell r="CG111">
            <v>9806</v>
          </cell>
          <cell r="DP111">
            <v>1132800</v>
          </cell>
          <cell r="DQ111">
            <v>978513</v>
          </cell>
          <cell r="DR111">
            <v>97901</v>
          </cell>
          <cell r="EB111">
            <v>2455600</v>
          </cell>
          <cell r="EE111">
            <v>2455600</v>
          </cell>
          <cell r="EG111">
            <v>2455600</v>
          </cell>
          <cell r="EI111">
            <v>-2455600</v>
          </cell>
        </row>
        <row r="112">
          <cell r="A112">
            <v>27524</v>
          </cell>
          <cell r="B112" t="str">
            <v>Tobinworld</v>
          </cell>
          <cell r="C112">
            <v>116</v>
          </cell>
          <cell r="D112" t="str">
            <v>119511</v>
          </cell>
          <cell r="E112">
            <v>27524</v>
          </cell>
          <cell r="F112" t="str">
            <v>09C00106</v>
          </cell>
          <cell r="G112" t="str">
            <v>119511</v>
          </cell>
          <cell r="H112" t="str">
            <v>01171</v>
          </cell>
          <cell r="I112" t="str">
            <v>21</v>
          </cell>
          <cell r="K112" t="str">
            <v>Tobinworld</v>
          </cell>
          <cell r="L112" t="str">
            <v>MH120411</v>
          </cell>
          <cell r="M112" t="str">
            <v>New</v>
          </cell>
          <cell r="N112">
            <v>0</v>
          </cell>
          <cell r="DP112">
            <v>499000</v>
          </cell>
          <cell r="DQ112">
            <v>431036</v>
          </cell>
          <cell r="DR112">
            <v>67964</v>
          </cell>
          <cell r="EB112">
            <v>998000</v>
          </cell>
          <cell r="EE112">
            <v>998000</v>
          </cell>
          <cell r="EG112">
            <v>998000</v>
          </cell>
          <cell r="EH112">
            <v>5750.34</v>
          </cell>
          <cell r="EI112">
            <v>-998000</v>
          </cell>
        </row>
        <row r="113">
          <cell r="A113">
            <v>27525</v>
          </cell>
          <cell r="B113" t="str">
            <v>Trinity Youth Services</v>
          </cell>
          <cell r="C113">
            <v>121</v>
          </cell>
          <cell r="D113" t="str">
            <v>503811</v>
          </cell>
          <cell r="E113">
            <v>27525</v>
          </cell>
          <cell r="F113" t="str">
            <v>09C00110</v>
          </cell>
          <cell r="G113" t="str">
            <v>503811</v>
          </cell>
          <cell r="H113" t="str">
            <v>01026</v>
          </cell>
          <cell r="I113" t="str">
            <v>134785</v>
          </cell>
          <cell r="K113" t="str">
            <v>Trinity Youth Services (Trinity El Monte - Trinity Children &amp; Family Svcs)</v>
          </cell>
          <cell r="L113" t="str">
            <v>MH120415</v>
          </cell>
          <cell r="M113" t="str">
            <v>New</v>
          </cell>
          <cell r="N113">
            <v>0</v>
          </cell>
          <cell r="DP113">
            <v>500000</v>
          </cell>
          <cell r="DQ113">
            <v>431900</v>
          </cell>
          <cell r="DR113">
            <v>68100</v>
          </cell>
          <cell r="EB113">
            <v>1000000</v>
          </cell>
          <cell r="EE113">
            <v>1000000</v>
          </cell>
          <cell r="EG113">
            <v>1000000</v>
          </cell>
          <cell r="EI113">
            <v>-1000000</v>
          </cell>
        </row>
        <row r="114">
          <cell r="A114">
            <v>27529</v>
          </cell>
          <cell r="B114" t="str">
            <v>Institute for Multicultural Counseling &amp; Education Services, Inc. (I.M.C.E.S.)</v>
          </cell>
          <cell r="C114">
            <v>60</v>
          </cell>
          <cell r="D114" t="str">
            <v>506494</v>
          </cell>
          <cell r="E114">
            <v>27529</v>
          </cell>
          <cell r="F114" t="str">
            <v>09C00064</v>
          </cell>
          <cell r="G114" t="str">
            <v>506494</v>
          </cell>
          <cell r="H114" t="str">
            <v>00699</v>
          </cell>
          <cell r="I114" t="str">
            <v>134500</v>
          </cell>
          <cell r="K114" t="str">
            <v>Institute for Multicultural Counseling &amp; Education Svcs, Inc</v>
          </cell>
          <cell r="L114" t="str">
            <v>MH120364</v>
          </cell>
          <cell r="M114" t="str">
            <v>New</v>
          </cell>
          <cell r="N114">
            <v>0</v>
          </cell>
          <cell r="S114">
            <v>203400</v>
          </cell>
          <cell r="AW114">
            <v>235000</v>
          </cell>
          <cell r="BM114">
            <v>180800</v>
          </cell>
          <cell r="BV114">
            <v>22900</v>
          </cell>
          <cell r="BY114">
            <v>240000</v>
          </cell>
          <cell r="DP114">
            <v>262500</v>
          </cell>
          <cell r="DQ114">
            <v>226748</v>
          </cell>
          <cell r="DR114">
            <v>35752</v>
          </cell>
          <cell r="DS114">
            <v>0</v>
          </cell>
          <cell r="DT114">
            <v>0</v>
          </cell>
          <cell r="DU114">
            <v>211950</v>
          </cell>
          <cell r="DV114">
            <v>31150</v>
          </cell>
          <cell r="EB114">
            <v>1650200</v>
          </cell>
          <cell r="EE114">
            <v>1650200</v>
          </cell>
          <cell r="EG114">
            <v>1650200</v>
          </cell>
          <cell r="EI114">
            <v>-1650200</v>
          </cell>
        </row>
        <row r="115">
          <cell r="A115">
            <v>27537</v>
          </cell>
          <cell r="B115" t="str">
            <v>Helpline Youth Counseling, Inc.</v>
          </cell>
          <cell r="C115">
            <v>55</v>
          </cell>
          <cell r="D115" t="str">
            <v>505633</v>
          </cell>
          <cell r="E115">
            <v>27537</v>
          </cell>
          <cell r="F115" t="str">
            <v>09C00059</v>
          </cell>
          <cell r="G115" t="str">
            <v>505633</v>
          </cell>
          <cell r="H115" t="str">
            <v>01232</v>
          </cell>
          <cell r="I115" t="str">
            <v>138556</v>
          </cell>
          <cell r="K115" t="str">
            <v>Helpline Youth Counseling, Inc</v>
          </cell>
          <cell r="L115" t="str">
            <v>MH120359</v>
          </cell>
          <cell r="M115" t="str">
            <v>New</v>
          </cell>
          <cell r="N115">
            <v>0</v>
          </cell>
          <cell r="DP115">
            <v>75000</v>
          </cell>
          <cell r="DQ115">
            <v>64785</v>
          </cell>
          <cell r="DR115">
            <v>10215</v>
          </cell>
          <cell r="DS115">
            <v>3120</v>
          </cell>
          <cell r="DT115">
            <v>1680</v>
          </cell>
          <cell r="EB115">
            <v>154800</v>
          </cell>
          <cell r="EE115">
            <v>154800</v>
          </cell>
          <cell r="EG115">
            <v>154800</v>
          </cell>
          <cell r="EH115">
            <v>6585.66</v>
          </cell>
          <cell r="EI115">
            <v>-154800</v>
          </cell>
        </row>
        <row r="116">
          <cell r="A116">
            <v>27542</v>
          </cell>
          <cell r="B116" t="str">
            <v>Pasadena Unified School District</v>
          </cell>
          <cell r="C116">
            <v>83</v>
          </cell>
          <cell r="D116" t="str">
            <v>105784</v>
          </cell>
          <cell r="E116">
            <v>27542</v>
          </cell>
          <cell r="F116" t="str">
            <v>09C00087</v>
          </cell>
          <cell r="G116" t="str">
            <v>105784</v>
          </cell>
          <cell r="H116" t="str">
            <v>01228</v>
          </cell>
          <cell r="I116" t="str">
            <v>137892</v>
          </cell>
          <cell r="K116" t="str">
            <v>Pasadena Unified School District</v>
          </cell>
          <cell r="L116" t="str">
            <v>MH120385</v>
          </cell>
          <cell r="M116" t="str">
            <v>New</v>
          </cell>
          <cell r="N116">
            <v>0</v>
          </cell>
          <cell r="DK116">
            <v>250000</v>
          </cell>
          <cell r="DP116">
            <v>1000000</v>
          </cell>
          <cell r="DQ116">
            <v>863800</v>
          </cell>
          <cell r="DR116">
            <v>136200</v>
          </cell>
          <cell r="DS116">
            <v>67990</v>
          </cell>
          <cell r="DT116">
            <v>36610</v>
          </cell>
          <cell r="EB116">
            <v>2354600</v>
          </cell>
          <cell r="EE116">
            <v>2354600</v>
          </cell>
          <cell r="EG116">
            <v>2354600</v>
          </cell>
          <cell r="EH116">
            <v>181072</v>
          </cell>
          <cell r="EI116">
            <v>-2354600</v>
          </cell>
        </row>
        <row r="117">
          <cell r="A117">
            <v>27543</v>
          </cell>
          <cell r="B117" t="str">
            <v>LeRoy Haynes Center for Children and Family Services, Inc.</v>
          </cell>
          <cell r="C117">
            <v>68</v>
          </cell>
          <cell r="D117" t="str">
            <v>506862</v>
          </cell>
          <cell r="E117">
            <v>27543</v>
          </cell>
          <cell r="F117" t="str">
            <v>09C00071</v>
          </cell>
          <cell r="G117" t="str">
            <v>506862</v>
          </cell>
          <cell r="H117" t="str">
            <v>00697</v>
          </cell>
          <cell r="I117" t="str">
            <v>137700</v>
          </cell>
          <cell r="K117" t="str">
            <v>LeRoy Haynes Ctr. For Children &amp; Family Svcs. Inc</v>
          </cell>
          <cell r="L117" t="str">
            <v>MH120371</v>
          </cell>
          <cell r="M117" t="str">
            <v>New</v>
          </cell>
          <cell r="N117">
            <v>0</v>
          </cell>
          <cell r="DP117">
            <v>1226900</v>
          </cell>
          <cell r="DQ117">
            <v>1059796</v>
          </cell>
          <cell r="DR117">
            <v>167104</v>
          </cell>
          <cell r="EB117">
            <v>2453800</v>
          </cell>
          <cell r="EE117">
            <v>2453800</v>
          </cell>
          <cell r="EG117">
            <v>2453800</v>
          </cell>
          <cell r="EI117">
            <v>-2453800</v>
          </cell>
        </row>
        <row r="118">
          <cell r="A118">
            <v>27544</v>
          </cell>
          <cell r="B118" t="str">
            <v>The Village Family Services</v>
          </cell>
          <cell r="C118">
            <v>115</v>
          </cell>
          <cell r="D118" t="str">
            <v>123904</v>
          </cell>
          <cell r="E118">
            <v>27544</v>
          </cell>
          <cell r="F118" t="str">
            <v>09C00113</v>
          </cell>
          <cell r="G118" t="str">
            <v>123904</v>
          </cell>
          <cell r="H118" t="str">
            <v>01224</v>
          </cell>
          <cell r="I118" t="str">
            <v>137476</v>
          </cell>
          <cell r="K118" t="str">
            <v>The Village Family Services</v>
          </cell>
          <cell r="L118" t="str">
            <v>MH120410</v>
          </cell>
          <cell r="M118">
            <v>1</v>
          </cell>
          <cell r="N118">
            <v>19000</v>
          </cell>
          <cell r="CG118">
            <v>13961</v>
          </cell>
          <cell r="DP118">
            <v>627750</v>
          </cell>
          <cell r="DQ118">
            <v>542250</v>
          </cell>
          <cell r="DR118">
            <v>71539</v>
          </cell>
          <cell r="DS118">
            <v>52800</v>
          </cell>
          <cell r="DT118">
            <v>28431</v>
          </cell>
          <cell r="EB118">
            <v>1336731</v>
          </cell>
          <cell r="EE118">
            <v>1336731</v>
          </cell>
          <cell r="EG118">
            <v>1336731</v>
          </cell>
          <cell r="EI118">
            <v>-1317731</v>
          </cell>
        </row>
        <row r="119">
          <cell r="A119">
            <v>27545</v>
          </cell>
          <cell r="B119" t="str">
            <v>David &amp; Margaret Home, Inc.</v>
          </cell>
          <cell r="C119">
            <v>29</v>
          </cell>
          <cell r="D119" t="str">
            <v>503804</v>
          </cell>
          <cell r="E119">
            <v>27545</v>
          </cell>
          <cell r="F119" t="str">
            <v>09C00032</v>
          </cell>
          <cell r="G119" t="str">
            <v>503804</v>
          </cell>
          <cell r="H119" t="str">
            <v>01227</v>
          </cell>
          <cell r="I119" t="str">
            <v>137771</v>
          </cell>
          <cell r="K119" t="str">
            <v>The David &amp; Margaret Home, Inc</v>
          </cell>
          <cell r="L119" t="str">
            <v>MH120336</v>
          </cell>
          <cell r="M119" t="str">
            <v>New</v>
          </cell>
          <cell r="N119">
            <v>0</v>
          </cell>
          <cell r="O119">
            <v>57000</v>
          </cell>
          <cell r="P119">
            <v>66000</v>
          </cell>
          <cell r="AU119">
            <v>19500</v>
          </cell>
          <cell r="BG119">
            <v>34935</v>
          </cell>
          <cell r="DP119">
            <v>756500</v>
          </cell>
          <cell r="DQ119">
            <v>653465</v>
          </cell>
          <cell r="DR119">
            <v>68100</v>
          </cell>
          <cell r="EB119">
            <v>1655500</v>
          </cell>
          <cell r="EE119">
            <v>1655500</v>
          </cell>
          <cell r="EG119">
            <v>1655500</v>
          </cell>
          <cell r="EI119">
            <v>-1655500</v>
          </cell>
        </row>
        <row r="120">
          <cell r="A120">
            <v>27548</v>
          </cell>
          <cell r="B120" t="str">
            <v>Pediatric &amp; Family Medical Center dba Eisner Pediatric &amp; Family Medical Center</v>
          </cell>
          <cell r="C120">
            <v>84</v>
          </cell>
          <cell r="D120" t="str">
            <v>511923</v>
          </cell>
          <cell r="E120">
            <v>27548</v>
          </cell>
          <cell r="F120" t="str">
            <v>09C00088</v>
          </cell>
          <cell r="G120" t="str">
            <v>511923</v>
          </cell>
          <cell r="H120" t="str">
            <v>00711</v>
          </cell>
          <cell r="I120" t="str">
            <v>139155</v>
          </cell>
          <cell r="K120" t="str">
            <v>Pediatric &amp; Family Medical Ctr. Dba Eisner Pediatric &amp; Family Medical Ctr.</v>
          </cell>
          <cell r="L120" t="str">
            <v>MH120386</v>
          </cell>
          <cell r="M120" t="str">
            <v>New</v>
          </cell>
          <cell r="N120">
            <v>0</v>
          </cell>
          <cell r="DP120">
            <v>300000</v>
          </cell>
          <cell r="DQ120">
            <v>259140</v>
          </cell>
          <cell r="DR120">
            <v>40860</v>
          </cell>
          <cell r="DS120">
            <v>26390</v>
          </cell>
          <cell r="DT120">
            <v>14210</v>
          </cell>
          <cell r="EB120">
            <v>640600</v>
          </cell>
          <cell r="EE120">
            <v>640600</v>
          </cell>
          <cell r="EG120">
            <v>640600</v>
          </cell>
          <cell r="EH120">
            <v>23960.66</v>
          </cell>
          <cell r="EI120">
            <v>-640600</v>
          </cell>
        </row>
        <row r="121">
          <cell r="A121">
            <v>27549</v>
          </cell>
          <cell r="B121" t="str">
            <v>El Centro del Pueblo, Inc.</v>
          </cell>
          <cell r="C121">
            <v>36</v>
          </cell>
          <cell r="D121" t="str">
            <v>504870</v>
          </cell>
          <cell r="E121">
            <v>27549</v>
          </cell>
          <cell r="F121" t="str">
            <v>09C00039</v>
          </cell>
          <cell r="G121" t="str">
            <v>504870</v>
          </cell>
          <cell r="H121" t="str">
            <v>01250</v>
          </cell>
          <cell r="I121" t="str">
            <v>139135</v>
          </cell>
          <cell r="K121" t="str">
            <v>El Centro Del Pueblo, Inc.</v>
          </cell>
          <cell r="L121" t="str">
            <v>MH120341</v>
          </cell>
          <cell r="M121" t="str">
            <v>New</v>
          </cell>
          <cell r="N121">
            <v>0</v>
          </cell>
          <cell r="DP121">
            <v>300000</v>
          </cell>
          <cell r="DQ121">
            <v>259140</v>
          </cell>
          <cell r="DR121">
            <v>40860</v>
          </cell>
          <cell r="EB121">
            <v>600000</v>
          </cell>
          <cell r="EE121">
            <v>600000</v>
          </cell>
          <cell r="EG121">
            <v>600000</v>
          </cell>
          <cell r="EI121">
            <v>-600000</v>
          </cell>
        </row>
        <row r="122">
          <cell r="A122">
            <v>27550</v>
          </cell>
          <cell r="B122" t="str">
            <v>Catholic Healthcare West dba California Hospital Medical Center</v>
          </cell>
          <cell r="C122">
            <v>15</v>
          </cell>
          <cell r="D122" t="str">
            <v>102594</v>
          </cell>
          <cell r="E122">
            <v>27550</v>
          </cell>
          <cell r="F122" t="str">
            <v>09C00008</v>
          </cell>
          <cell r="G122" t="str">
            <v>102594</v>
          </cell>
          <cell r="H122" t="str">
            <v>01285</v>
          </cell>
          <cell r="I122" t="str">
            <v>139146</v>
          </cell>
          <cell r="K122" t="str">
            <v>Catholic Healthcare West dba California Hospital Medical Center</v>
          </cell>
          <cell r="L122" t="str">
            <v>MH120325</v>
          </cell>
          <cell r="M122" t="str">
            <v>New</v>
          </cell>
          <cell r="N122">
            <v>0</v>
          </cell>
          <cell r="DP122">
            <v>466300</v>
          </cell>
          <cell r="DQ122">
            <v>402790</v>
          </cell>
          <cell r="DR122">
            <v>63510</v>
          </cell>
          <cell r="EB122">
            <v>932600</v>
          </cell>
          <cell r="EE122">
            <v>932600</v>
          </cell>
          <cell r="EG122">
            <v>932600</v>
          </cell>
          <cell r="EI122">
            <v>-932600</v>
          </cell>
        </row>
        <row r="123">
          <cell r="A123">
            <v>27597</v>
          </cell>
          <cell r="B123" t="str">
            <v>Emotional Health Association dba SHARE! The Self-Help and Recovery Exchange</v>
          </cell>
          <cell r="C123">
            <v>37</v>
          </cell>
          <cell r="D123" t="str">
            <v>119327</v>
          </cell>
          <cell r="E123">
            <v>27597</v>
          </cell>
          <cell r="F123" t="str">
            <v>09C00040</v>
          </cell>
          <cell r="G123" t="str">
            <v>119327</v>
          </cell>
          <cell r="H123" t="str">
            <v>01311</v>
          </cell>
          <cell r="I123" t="str">
            <v>27597</v>
          </cell>
          <cell r="K123" t="str">
            <v>Emotional Health Association(dba SHARE the Self-Help &amp; Recovery Exchange)</v>
          </cell>
          <cell r="L123" t="str">
            <v>MH120343</v>
          </cell>
          <cell r="M123" t="str">
            <v>New</v>
          </cell>
          <cell r="N123">
            <v>0</v>
          </cell>
          <cell r="T123">
            <v>400000</v>
          </cell>
          <cell r="BS123">
            <v>322600</v>
          </cell>
          <cell r="BY123">
            <v>89000</v>
          </cell>
          <cell r="EB123">
            <v>811600</v>
          </cell>
          <cell r="EE123">
            <v>811600</v>
          </cell>
          <cell r="EG123">
            <v>811600</v>
          </cell>
          <cell r="EI123">
            <v>-811600</v>
          </cell>
        </row>
        <row r="124">
          <cell r="A124">
            <v>27600</v>
          </cell>
          <cell r="B124" t="str">
            <v>VIP Community Mental Health Center, Inc. (VIP CMHC)</v>
          </cell>
          <cell r="C124">
            <v>126</v>
          </cell>
          <cell r="D124" t="str">
            <v>111138</v>
          </cell>
          <cell r="E124">
            <v>27600</v>
          </cell>
          <cell r="F124" t="str">
            <v>09C00114</v>
          </cell>
          <cell r="G124" t="str">
            <v>111138</v>
          </cell>
          <cell r="H124" t="str">
            <v>01044</v>
          </cell>
          <cell r="I124" t="str">
            <v>135</v>
          </cell>
          <cell r="K124" t="str">
            <v>VIP Community Mental Health Center</v>
          </cell>
          <cell r="L124" t="str">
            <v>MH120419</v>
          </cell>
          <cell r="M124" t="str">
            <v>New</v>
          </cell>
          <cell r="N124">
            <v>0</v>
          </cell>
          <cell r="BV124">
            <v>700</v>
          </cell>
          <cell r="CM124">
            <v>364000</v>
          </cell>
          <cell r="DP124">
            <v>2740000</v>
          </cell>
          <cell r="DQ124">
            <v>2366812</v>
          </cell>
          <cell r="DR124">
            <v>373188</v>
          </cell>
          <cell r="DS124">
            <v>7410</v>
          </cell>
          <cell r="DT124">
            <v>3990</v>
          </cell>
          <cell r="EB124">
            <v>5856100</v>
          </cell>
          <cell r="EE124">
            <v>5856100</v>
          </cell>
          <cell r="EG124">
            <v>5856100</v>
          </cell>
          <cell r="EH124">
            <v>46350.66</v>
          </cell>
          <cell r="EI124">
            <v>-5856100</v>
          </cell>
        </row>
        <row r="125">
          <cell r="A125">
            <v>27601</v>
          </cell>
          <cell r="B125" t="str">
            <v>The Children's Center of the Antelope Valley</v>
          </cell>
          <cell r="C125">
            <v>109</v>
          </cell>
          <cell r="D125" t="str">
            <v>104734</v>
          </cell>
          <cell r="E125">
            <v>27601</v>
          </cell>
          <cell r="F125" t="str">
            <v>09C00014</v>
          </cell>
          <cell r="G125" t="str">
            <v>104734</v>
          </cell>
          <cell r="H125" t="str">
            <v>01066</v>
          </cell>
          <cell r="I125" t="str">
            <v>136</v>
          </cell>
          <cell r="K125" t="str">
            <v>The Children's Center of the Antelope Valley</v>
          </cell>
          <cell r="L125" t="str">
            <v>MH120403</v>
          </cell>
          <cell r="M125" t="str">
            <v>New</v>
          </cell>
          <cell r="N125">
            <v>0</v>
          </cell>
          <cell r="CE125">
            <v>19900</v>
          </cell>
          <cell r="CQ125">
            <v>13484</v>
          </cell>
          <cell r="DP125">
            <v>599000</v>
          </cell>
          <cell r="DQ125">
            <v>517416</v>
          </cell>
          <cell r="DR125">
            <v>68100</v>
          </cell>
          <cell r="DS125">
            <v>13195</v>
          </cell>
          <cell r="DT125">
            <v>7105</v>
          </cell>
          <cell r="EB125">
            <v>1238200</v>
          </cell>
          <cell r="EE125">
            <v>1238200</v>
          </cell>
          <cell r="EG125">
            <v>1238200</v>
          </cell>
          <cell r="EI125">
            <v>-1238200</v>
          </cell>
        </row>
        <row r="126">
          <cell r="A126">
            <v>27620</v>
          </cell>
          <cell r="B126" t="str">
            <v>Asian American Drug Abuse Program, Inc.</v>
          </cell>
          <cell r="C126">
            <v>7</v>
          </cell>
          <cell r="D126" t="str">
            <v>505428</v>
          </cell>
          <cell r="E126">
            <v>27620</v>
          </cell>
          <cell r="F126" t="str">
            <v>09C00121</v>
          </cell>
          <cell r="G126" t="str">
            <v>505428</v>
          </cell>
          <cell r="H126" t="str">
            <v>01167</v>
          </cell>
          <cell r="I126" t="str">
            <v>144</v>
          </cell>
          <cell r="K126" t="str">
            <v>Asian American Drug Abuse Program, Inc</v>
          </cell>
          <cell r="L126" t="str">
            <v>MH120192</v>
          </cell>
          <cell r="M126">
            <v>6</v>
          </cell>
          <cell r="N126">
            <v>0</v>
          </cell>
          <cell r="DI126">
            <v>139300</v>
          </cell>
          <cell r="DP126">
            <v>166500</v>
          </cell>
          <cell r="DQ126">
            <v>143823</v>
          </cell>
          <cell r="DR126">
            <v>22677</v>
          </cell>
          <cell r="EB126">
            <v>472300</v>
          </cell>
          <cell r="EE126">
            <v>472300</v>
          </cell>
          <cell r="EG126">
            <v>472300</v>
          </cell>
          <cell r="EH126">
            <v>5046</v>
          </cell>
          <cell r="EI126">
            <v>-472300</v>
          </cell>
        </row>
        <row r="127">
          <cell r="A127">
            <v>27621</v>
          </cell>
          <cell r="B127" t="str">
            <v>Behavioral Health Services, Inc.</v>
          </cell>
          <cell r="C127">
            <v>11</v>
          </cell>
          <cell r="D127" t="str">
            <v>505432</v>
          </cell>
          <cell r="E127">
            <v>27621</v>
          </cell>
          <cell r="F127" t="str">
            <v>09C00142</v>
          </cell>
          <cell r="G127" t="str">
            <v>505432</v>
          </cell>
          <cell r="H127" t="str">
            <v>01150</v>
          </cell>
          <cell r="I127" t="str">
            <v>142</v>
          </cell>
          <cell r="K127" t="str">
            <v>Behavioral Health Services</v>
          </cell>
          <cell r="L127" t="str">
            <v>MH120195</v>
          </cell>
          <cell r="M127">
            <v>8</v>
          </cell>
          <cell r="N127">
            <v>0</v>
          </cell>
          <cell r="AL127">
            <v>10000</v>
          </cell>
          <cell r="AM127">
            <v>500</v>
          </cell>
          <cell r="AN127">
            <v>13000</v>
          </cell>
          <cell r="BV127">
            <v>9500</v>
          </cell>
          <cell r="CS127">
            <v>125000</v>
          </cell>
          <cell r="DP127">
            <v>230500</v>
          </cell>
          <cell r="DQ127">
            <v>199106</v>
          </cell>
          <cell r="DR127">
            <v>31394</v>
          </cell>
          <cell r="DS127">
            <v>0</v>
          </cell>
          <cell r="DT127">
            <v>0</v>
          </cell>
          <cell r="DU127">
            <v>105000</v>
          </cell>
          <cell r="DV127">
            <v>92000</v>
          </cell>
          <cell r="EB127">
            <v>816000</v>
          </cell>
          <cell r="EE127">
            <v>816000</v>
          </cell>
          <cell r="EG127">
            <v>816000</v>
          </cell>
          <cell r="EI127">
            <v>-816000</v>
          </cell>
        </row>
        <row r="128">
          <cell r="A128">
            <v>27622</v>
          </cell>
          <cell r="B128" t="str">
            <v>California Hispanic Commission, Inc.</v>
          </cell>
          <cell r="C128">
            <v>13</v>
          </cell>
          <cell r="D128" t="str">
            <v>103780</v>
          </cell>
          <cell r="E128">
            <v>27622</v>
          </cell>
          <cell r="F128" t="str">
            <v>09C00132</v>
          </cell>
          <cell r="G128" t="str">
            <v>103780</v>
          </cell>
          <cell r="H128" t="str">
            <v>01149</v>
          </cell>
          <cell r="I128" t="str">
            <v>141</v>
          </cell>
          <cell r="K128" t="str">
            <v>California Hispanic Commission (James Z Hernandez Executive Director)</v>
          </cell>
          <cell r="L128" t="str">
            <v>MH120198</v>
          </cell>
          <cell r="M128">
            <v>7</v>
          </cell>
          <cell r="N128">
            <v>250800</v>
          </cell>
          <cell r="S128">
            <v>203400</v>
          </cell>
          <cell r="T128">
            <v>400000</v>
          </cell>
          <cell r="AW128">
            <v>235000</v>
          </cell>
          <cell r="BM128">
            <v>180800</v>
          </cell>
          <cell r="BS128">
            <v>0</v>
          </cell>
          <cell r="CK128">
            <v>50160</v>
          </cell>
          <cell r="CL128">
            <v>13664</v>
          </cell>
          <cell r="CQ128">
            <v>8172</v>
          </cell>
          <cell r="DP128">
            <v>722320</v>
          </cell>
          <cell r="DQ128">
            <v>623940</v>
          </cell>
          <cell r="DR128">
            <v>76544</v>
          </cell>
          <cell r="DS128">
            <v>7995</v>
          </cell>
          <cell r="DT128">
            <v>4305</v>
          </cell>
          <cell r="DU128">
            <v>180800</v>
          </cell>
          <cell r="EB128">
            <v>2707100</v>
          </cell>
          <cell r="EE128">
            <v>2707100</v>
          </cell>
          <cell r="EG128">
            <v>2707100</v>
          </cell>
          <cell r="EI128">
            <v>-2456300</v>
          </cell>
        </row>
        <row r="129">
          <cell r="A129">
            <v>27624</v>
          </cell>
          <cell r="B129" t="str">
            <v>SPIRITT Family Services, Inc.</v>
          </cell>
          <cell r="C129">
            <v>99</v>
          </cell>
          <cell r="D129" t="str">
            <v>046037</v>
          </cell>
          <cell r="E129">
            <v>27624</v>
          </cell>
          <cell r="F129" t="str">
            <v>09C00140</v>
          </cell>
          <cell r="G129" t="str">
            <v>046037</v>
          </cell>
          <cell r="H129" t="str">
            <v>01160</v>
          </cell>
          <cell r="I129" t="str">
            <v>1030</v>
          </cell>
          <cell r="K129" t="str">
            <v>SPIRITT Family Services, Inc</v>
          </cell>
          <cell r="L129" t="str">
            <v>MH120256</v>
          </cell>
          <cell r="M129">
            <v>5</v>
          </cell>
          <cell r="N129">
            <v>0</v>
          </cell>
          <cell r="DP129">
            <v>225000</v>
          </cell>
          <cell r="DQ129">
            <v>194355</v>
          </cell>
          <cell r="DR129">
            <v>30645</v>
          </cell>
          <cell r="DS129">
            <v>52780</v>
          </cell>
          <cell r="DT129">
            <v>28420</v>
          </cell>
          <cell r="EB129">
            <v>531200</v>
          </cell>
          <cell r="EE129">
            <v>531200</v>
          </cell>
          <cell r="EG129">
            <v>531200</v>
          </cell>
          <cell r="EI129">
            <v>-531200</v>
          </cell>
        </row>
        <row r="130">
          <cell r="A130">
            <v>27625</v>
          </cell>
          <cell r="B130" t="str">
            <v>Tarzana Treatment Center, Inc.</v>
          </cell>
          <cell r="C130">
            <v>107</v>
          </cell>
          <cell r="D130" t="str">
            <v>505501</v>
          </cell>
          <cell r="E130">
            <v>27625</v>
          </cell>
          <cell r="F130" t="str">
            <v>09C00131</v>
          </cell>
          <cell r="G130" t="str">
            <v>505501</v>
          </cell>
          <cell r="H130" t="str">
            <v>01156</v>
          </cell>
          <cell r="I130" t="str">
            <v>143</v>
          </cell>
          <cell r="K130" t="str">
            <v>Tarzana Treatment Center, Inc</v>
          </cell>
          <cell r="L130" t="str">
            <v>MH120266</v>
          </cell>
          <cell r="M130">
            <v>5</v>
          </cell>
          <cell r="N130">
            <v>0</v>
          </cell>
          <cell r="S130">
            <v>203400</v>
          </cell>
          <cell r="AW130">
            <v>235000</v>
          </cell>
          <cell r="BM130">
            <v>180800</v>
          </cell>
          <cell r="CK130">
            <v>60000</v>
          </cell>
          <cell r="CL130">
            <v>16344</v>
          </cell>
          <cell r="DP130">
            <v>370000</v>
          </cell>
          <cell r="DQ130">
            <v>319606</v>
          </cell>
          <cell r="DR130">
            <v>34050</v>
          </cell>
          <cell r="DS130">
            <v>4095</v>
          </cell>
          <cell r="DT130">
            <v>2205</v>
          </cell>
          <cell r="DU130">
            <v>180800</v>
          </cell>
          <cell r="EB130">
            <v>1606300</v>
          </cell>
          <cell r="EE130">
            <v>1606300</v>
          </cell>
          <cell r="EG130">
            <v>1606300</v>
          </cell>
          <cell r="EI130">
            <v>-1606300</v>
          </cell>
        </row>
        <row r="131">
          <cell r="A131">
            <v>27626</v>
          </cell>
          <cell r="B131" t="str">
            <v>New Directions, Inc.</v>
          </cell>
          <cell r="C131">
            <v>73</v>
          </cell>
          <cell r="D131" t="str">
            <v>516917</v>
          </cell>
          <cell r="E131">
            <v>27626</v>
          </cell>
          <cell r="F131" t="str">
            <v>09C00124</v>
          </cell>
          <cell r="G131" t="str">
            <v>516917</v>
          </cell>
          <cell r="H131" t="str">
            <v>01142</v>
          </cell>
          <cell r="I131" t="str">
            <v>139</v>
          </cell>
          <cell r="K131" t="str">
            <v>New Directions, Inc.</v>
          </cell>
          <cell r="L131" t="str">
            <v>MH120239</v>
          </cell>
          <cell r="M131">
            <v>5</v>
          </cell>
          <cell r="N131">
            <v>0</v>
          </cell>
          <cell r="BV131">
            <v>141600</v>
          </cell>
          <cell r="EB131">
            <v>141600</v>
          </cell>
          <cell r="EE131">
            <v>141600</v>
          </cell>
          <cell r="EG131">
            <v>141600</v>
          </cell>
          <cell r="EH131">
            <v>9632.67</v>
          </cell>
          <cell r="EI131">
            <v>-141600</v>
          </cell>
        </row>
        <row r="132">
          <cell r="A132">
            <v>27627</v>
          </cell>
          <cell r="B132" t="str">
            <v>Florence Crittenton Services of Orange County, Inc. dba Crittenton Services for Children and Families</v>
          </cell>
          <cell r="C132">
            <v>46</v>
          </cell>
          <cell r="D132" t="str">
            <v>506854</v>
          </cell>
          <cell r="E132">
            <v>27627</v>
          </cell>
          <cell r="F132" t="str">
            <v>09C00049</v>
          </cell>
          <cell r="G132" t="str">
            <v>506854</v>
          </cell>
          <cell r="H132" t="str">
            <v>00870</v>
          </cell>
          <cell r="I132" t="str">
            <v>140</v>
          </cell>
          <cell r="K132" t="str">
            <v>Florence Crittenton Svcs of Orange County, Inc</v>
          </cell>
          <cell r="L132" t="str">
            <v>MH120350</v>
          </cell>
          <cell r="M132" t="str">
            <v>New</v>
          </cell>
          <cell r="N132">
            <v>0</v>
          </cell>
          <cell r="CG132">
            <v>9806</v>
          </cell>
          <cell r="DP132">
            <v>1197000</v>
          </cell>
          <cell r="DQ132">
            <v>1033969</v>
          </cell>
          <cell r="DR132">
            <v>153225</v>
          </cell>
          <cell r="EB132">
            <v>2394000</v>
          </cell>
          <cell r="EE132">
            <v>2394000</v>
          </cell>
          <cell r="EG132">
            <v>2394000</v>
          </cell>
          <cell r="EI132">
            <v>-2394000</v>
          </cell>
        </row>
        <row r="133">
          <cell r="A133">
            <v>27633</v>
          </cell>
          <cell r="B133" t="str">
            <v>California Institute of Health and Social Services, Inc. dba Alafia Mental Health Institute</v>
          </cell>
          <cell r="C133">
            <v>14</v>
          </cell>
          <cell r="D133" t="str">
            <v>119468</v>
          </cell>
          <cell r="E133">
            <v>27633</v>
          </cell>
          <cell r="F133" t="str">
            <v>09C00028</v>
          </cell>
          <cell r="G133" t="str">
            <v>119468</v>
          </cell>
          <cell r="H133" t="str">
            <v>01192</v>
          </cell>
          <cell r="I133" t="str">
            <v>134097</v>
          </cell>
          <cell r="K133" t="str">
            <v>California Institute of Health &amp; Social Services, Inc.(Alafia MH)</v>
          </cell>
          <cell r="L133" t="str">
            <v>MH120324</v>
          </cell>
          <cell r="M133" t="str">
            <v>New</v>
          </cell>
          <cell r="N133">
            <v>0</v>
          </cell>
          <cell r="CK133">
            <v>12700</v>
          </cell>
          <cell r="CQ133">
            <v>8172</v>
          </cell>
          <cell r="DP133">
            <v>903700</v>
          </cell>
          <cell r="DQ133">
            <v>780616</v>
          </cell>
          <cell r="DR133">
            <v>114912</v>
          </cell>
          <cell r="EB133">
            <v>1820100</v>
          </cell>
          <cell r="EE133">
            <v>1820100</v>
          </cell>
          <cell r="EG133">
            <v>1820100</v>
          </cell>
          <cell r="EI133">
            <v>-1820100</v>
          </cell>
        </row>
        <row r="134">
          <cell r="A134">
            <v>27634</v>
          </cell>
          <cell r="B134" t="str">
            <v>Center for Integrated Family and Health Services</v>
          </cell>
          <cell r="C134">
            <v>17</v>
          </cell>
          <cell r="D134" t="str">
            <v>102590</v>
          </cell>
          <cell r="E134">
            <v>27634</v>
          </cell>
          <cell r="F134" t="str">
            <v>09C00010</v>
          </cell>
          <cell r="G134" t="str">
            <v>102590</v>
          </cell>
          <cell r="H134" t="str">
            <v>01209</v>
          </cell>
          <cell r="I134" t="str">
            <v>134918</v>
          </cell>
          <cell r="K134" t="str">
            <v>Center for Integrated Family &amp; Health Services</v>
          </cell>
          <cell r="L134" t="str">
            <v>MH120327</v>
          </cell>
          <cell r="M134" t="str">
            <v>New</v>
          </cell>
          <cell r="N134">
            <v>0</v>
          </cell>
          <cell r="DP134">
            <v>498000</v>
          </cell>
          <cell r="DQ134">
            <v>430172</v>
          </cell>
          <cell r="DR134">
            <v>67828</v>
          </cell>
          <cell r="DS134">
            <v>52780</v>
          </cell>
          <cell r="DT134">
            <v>28420</v>
          </cell>
          <cell r="EB134">
            <v>1077200</v>
          </cell>
          <cell r="EE134">
            <v>1077200</v>
          </cell>
          <cell r="EG134">
            <v>1077200</v>
          </cell>
          <cell r="EH134">
            <v>2900</v>
          </cell>
          <cell r="EI134">
            <v>-1077200</v>
          </cell>
        </row>
        <row r="135">
          <cell r="A135">
            <v>27635</v>
          </cell>
          <cell r="B135" t="str">
            <v>Drew Child Development Corporation, Inc.</v>
          </cell>
          <cell r="C135">
            <v>31</v>
          </cell>
          <cell r="D135" t="str">
            <v>503060</v>
          </cell>
          <cell r="E135">
            <v>27635</v>
          </cell>
          <cell r="F135" t="str">
            <v>09C00035</v>
          </cell>
          <cell r="G135" t="str">
            <v>503060</v>
          </cell>
          <cell r="H135" t="str">
            <v>01181</v>
          </cell>
          <cell r="I135" t="str">
            <v>133985</v>
          </cell>
          <cell r="K135" t="str">
            <v>Drew Child Development Corporation</v>
          </cell>
          <cell r="L135" t="str">
            <v>MH120338</v>
          </cell>
          <cell r="M135" t="str">
            <v>New</v>
          </cell>
          <cell r="N135">
            <v>0</v>
          </cell>
          <cell r="AR135">
            <v>0</v>
          </cell>
          <cell r="CK135">
            <v>67700</v>
          </cell>
          <cell r="DP135">
            <v>882350</v>
          </cell>
          <cell r="DQ135">
            <v>762174</v>
          </cell>
          <cell r="DR135">
            <v>120176</v>
          </cell>
          <cell r="EB135">
            <v>1832400</v>
          </cell>
          <cell r="EE135">
            <v>1832400</v>
          </cell>
          <cell r="EG135">
            <v>1832400</v>
          </cell>
          <cell r="EH135">
            <v>28741</v>
          </cell>
          <cell r="EI135">
            <v>-1832400</v>
          </cell>
        </row>
        <row r="136">
          <cell r="A136">
            <v>27639</v>
          </cell>
          <cell r="B136" t="str">
            <v>New Horizons Family Center, Inc.</v>
          </cell>
          <cell r="C136">
            <v>74</v>
          </cell>
          <cell r="D136" t="str">
            <v>104578</v>
          </cell>
          <cell r="E136">
            <v>27639</v>
          </cell>
          <cell r="F136" t="str">
            <v>09C00080</v>
          </cell>
          <cell r="G136" t="str">
            <v>104578</v>
          </cell>
          <cell r="H136" t="str">
            <v>01170</v>
          </cell>
          <cell r="I136" t="str">
            <v>18</v>
          </cell>
          <cell r="K136" t="str">
            <v>New Horizons Family Center</v>
          </cell>
          <cell r="L136" t="str">
            <v>MH120377</v>
          </cell>
          <cell r="M136" t="str">
            <v>New</v>
          </cell>
          <cell r="N136">
            <v>0</v>
          </cell>
          <cell r="CE136">
            <v>37400</v>
          </cell>
          <cell r="DP136">
            <v>299750</v>
          </cell>
          <cell r="DQ136">
            <v>258924</v>
          </cell>
          <cell r="DR136">
            <v>40826</v>
          </cell>
          <cell r="DS136">
            <v>63375</v>
          </cell>
          <cell r="DT136">
            <v>34125</v>
          </cell>
          <cell r="EB136">
            <v>734400</v>
          </cell>
          <cell r="EE136">
            <v>734400</v>
          </cell>
          <cell r="EG136">
            <v>734400</v>
          </cell>
          <cell r="EH136">
            <v>200</v>
          </cell>
          <cell r="EI136">
            <v>-734400</v>
          </cell>
        </row>
        <row r="137">
          <cell r="A137">
            <v>27640</v>
          </cell>
          <cell r="B137" t="str">
            <v>Tessie Cleveland Community Services Corporation</v>
          </cell>
          <cell r="C137">
            <v>108</v>
          </cell>
          <cell r="E137">
            <v>27640</v>
          </cell>
          <cell r="F137" t="str">
            <v>09C00169</v>
          </cell>
          <cell r="G137">
            <v>129238</v>
          </cell>
          <cell r="H137" t="str">
            <v>01379</v>
          </cell>
          <cell r="K137" t="str">
            <v>Tessie Cleveland Community Services Corporation</v>
          </cell>
          <cell r="L137" t="str">
            <v>MH120402</v>
          </cell>
          <cell r="M137" t="str">
            <v>New</v>
          </cell>
          <cell r="N137">
            <v>0</v>
          </cell>
          <cell r="BV137">
            <v>25000</v>
          </cell>
          <cell r="CK137">
            <v>20700</v>
          </cell>
          <cell r="CY137">
            <v>60000</v>
          </cell>
          <cell r="DP137">
            <v>3052500</v>
          </cell>
          <cell r="DQ137">
            <v>2636750</v>
          </cell>
          <cell r="DR137">
            <v>415751</v>
          </cell>
          <cell r="DS137">
            <v>0</v>
          </cell>
          <cell r="DT137">
            <v>0</v>
          </cell>
          <cell r="DU137">
            <v>13850</v>
          </cell>
          <cell r="DV137">
            <v>13850</v>
          </cell>
          <cell r="EB137">
            <v>6238401</v>
          </cell>
          <cell r="EE137">
            <v>6238401</v>
          </cell>
          <cell r="EG137">
            <v>6238401</v>
          </cell>
          <cell r="EI137">
            <v>-6238401</v>
          </cell>
        </row>
        <row r="138">
          <cell r="A138">
            <v>27643</v>
          </cell>
          <cell r="B138" t="str">
            <v>WISE &amp; Healthy Aging</v>
          </cell>
          <cell r="C138">
            <v>130</v>
          </cell>
          <cell r="D138">
            <v>510462</v>
          </cell>
          <cell r="E138">
            <v>27643</v>
          </cell>
          <cell r="F138" t="str">
            <v>09C00192</v>
          </cell>
          <cell r="G138">
            <v>510462</v>
          </cell>
          <cell r="H138" t="str">
            <v>01559</v>
          </cell>
          <cell r="K138" t="str">
            <v>Wise &amp; Healthy Aging</v>
          </cell>
          <cell r="L138" t="str">
            <v>MH120423</v>
          </cell>
          <cell r="M138" t="str">
            <v>New</v>
          </cell>
          <cell r="N138">
            <v>0</v>
          </cell>
          <cell r="W138">
            <v>49000</v>
          </cell>
          <cell r="BV138">
            <v>71400</v>
          </cell>
          <cell r="DU138">
            <v>140600</v>
          </cell>
          <cell r="DV138">
            <v>140600</v>
          </cell>
          <cell r="EB138">
            <v>401600</v>
          </cell>
          <cell r="EE138">
            <v>401600</v>
          </cell>
          <cell r="EG138">
            <v>401600</v>
          </cell>
          <cell r="EH138">
            <v>4375</v>
          </cell>
          <cell r="EI138">
            <v>-401600</v>
          </cell>
        </row>
        <row r="139">
          <cell r="A139">
            <v>27644</v>
          </cell>
          <cell r="C139">
            <v>124</v>
          </cell>
          <cell r="D139">
            <v>114907</v>
          </cell>
          <cell r="E139">
            <v>27644</v>
          </cell>
          <cell r="F139" t="str">
            <v>09C00221</v>
          </cell>
          <cell r="G139" t="str">
            <v>114907</v>
          </cell>
          <cell r="H139" t="str">
            <v>01554</v>
          </cell>
          <cell r="K139" t="str">
            <v>USC Care Medical Group, Inc.</v>
          </cell>
          <cell r="L139" t="str">
            <v>MH120284</v>
          </cell>
          <cell r="M139">
            <v>1</v>
          </cell>
          <cell r="N139">
            <v>0</v>
          </cell>
          <cell r="AT139">
            <v>2918443</v>
          </cell>
          <cell r="BQ139">
            <v>12002</v>
          </cell>
          <cell r="BR139">
            <v>280550</v>
          </cell>
          <cell r="DP139">
            <v>81979</v>
          </cell>
          <cell r="DQ139">
            <v>69977</v>
          </cell>
          <cell r="DU139">
            <v>288050</v>
          </cell>
          <cell r="EA139">
            <v>7500</v>
          </cell>
          <cell r="EB139">
            <v>3658501</v>
          </cell>
          <cell r="EE139">
            <v>3658501</v>
          </cell>
          <cell r="EG139">
            <v>3658501</v>
          </cell>
          <cell r="EI139">
            <v>-3658501</v>
          </cell>
        </row>
        <row r="140">
          <cell r="A140">
            <v>27645</v>
          </cell>
          <cell r="B140" t="str">
            <v>Exceptional Children's Foundation</v>
          </cell>
          <cell r="C140">
            <v>40</v>
          </cell>
          <cell r="D140" t="str">
            <v>046549</v>
          </cell>
          <cell r="E140">
            <v>27645</v>
          </cell>
          <cell r="F140" t="str">
            <v>09C00213</v>
          </cell>
          <cell r="G140" t="str">
            <v>046549</v>
          </cell>
          <cell r="H140" t="str">
            <v>01567</v>
          </cell>
          <cell r="K140" t="str">
            <v>Exceptional Children's Foundation</v>
          </cell>
          <cell r="L140" t="str">
            <v>MH120346</v>
          </cell>
          <cell r="M140" t="str">
            <v>New</v>
          </cell>
          <cell r="N140">
            <v>0</v>
          </cell>
          <cell r="DP140">
            <v>403000</v>
          </cell>
          <cell r="DQ140">
            <v>348111</v>
          </cell>
          <cell r="DR140">
            <v>54889</v>
          </cell>
          <cell r="DS140">
            <v>3250</v>
          </cell>
          <cell r="DT140">
            <v>1750</v>
          </cell>
          <cell r="EB140">
            <v>811000</v>
          </cell>
          <cell r="EE140">
            <v>811000</v>
          </cell>
          <cell r="EG140">
            <v>811000</v>
          </cell>
          <cell r="EI140">
            <v>-811000</v>
          </cell>
        </row>
        <row r="141">
          <cell r="A141">
            <v>27646</v>
          </cell>
          <cell r="B141" t="str">
            <v>JWCH Institute, Inc</v>
          </cell>
          <cell r="C141">
            <v>64</v>
          </cell>
          <cell r="D141">
            <v>505461</v>
          </cell>
          <cell r="E141">
            <v>27646</v>
          </cell>
          <cell r="F141" t="str">
            <v>09C00214</v>
          </cell>
          <cell r="G141" t="str">
            <v>505461</v>
          </cell>
          <cell r="H141" t="str">
            <v>01563</v>
          </cell>
          <cell r="K141" t="str">
            <v>JWCH Institute Inc.</v>
          </cell>
          <cell r="L141" t="str">
            <v>MH120366</v>
          </cell>
          <cell r="M141" t="str">
            <v>New</v>
          </cell>
          <cell r="N141">
            <v>0</v>
          </cell>
          <cell r="S141">
            <v>45100</v>
          </cell>
          <cell r="T141">
            <v>88300</v>
          </cell>
          <cell r="BO141">
            <v>66650</v>
          </cell>
          <cell r="DU141">
            <v>66650</v>
          </cell>
          <cell r="DX141">
            <v>0</v>
          </cell>
          <cell r="EB141">
            <v>266700</v>
          </cell>
          <cell r="EE141">
            <v>266700</v>
          </cell>
          <cell r="EI141">
            <v>-266700</v>
          </cell>
        </row>
        <row r="142">
          <cell r="A142">
            <v>27654</v>
          </cell>
          <cell r="B142" t="str">
            <v>FamiliesFirst, Inc.</v>
          </cell>
          <cell r="C142">
            <v>42</v>
          </cell>
          <cell r="D142">
            <v>146254</v>
          </cell>
          <cell r="E142">
            <v>27654</v>
          </cell>
          <cell r="F142" t="str">
            <v>09C00223</v>
          </cell>
          <cell r="G142">
            <v>146254</v>
          </cell>
          <cell r="H142" t="str">
            <v>00120</v>
          </cell>
          <cell r="K142" t="str">
            <v>Families First, Inc. dba EMQ</v>
          </cell>
          <cell r="L142" t="str">
            <v>MH120297</v>
          </cell>
          <cell r="M142" t="str">
            <v>New</v>
          </cell>
          <cell r="N142">
            <v>0</v>
          </cell>
          <cell r="O142">
            <v>43000</v>
          </cell>
          <cell r="P142">
            <v>46200</v>
          </cell>
          <cell r="AU142">
            <v>13650</v>
          </cell>
          <cell r="BG142">
            <v>55978</v>
          </cell>
          <cell r="CG142">
            <v>9806</v>
          </cell>
          <cell r="CQ142">
            <v>54480</v>
          </cell>
          <cell r="DP142">
            <v>1226000</v>
          </cell>
          <cell r="DQ142">
            <v>1059019</v>
          </cell>
          <cell r="DR142">
            <v>46717</v>
          </cell>
          <cell r="DU142">
            <v>8125</v>
          </cell>
          <cell r="DV142">
            <v>8125</v>
          </cell>
          <cell r="EB142">
            <v>2571100</v>
          </cell>
          <cell r="EE142">
            <v>2571100</v>
          </cell>
          <cell r="EG142">
            <v>2571100</v>
          </cell>
          <cell r="EI142">
            <v>-2571100</v>
          </cell>
        </row>
        <row r="143">
          <cell r="A143">
            <v>28027</v>
          </cell>
          <cell r="B143" t="str">
            <v>Jewish Family Service of Los Angeles</v>
          </cell>
          <cell r="C143">
            <v>63</v>
          </cell>
          <cell r="D143">
            <v>503072</v>
          </cell>
          <cell r="E143">
            <v>28027</v>
          </cell>
          <cell r="F143" t="str">
            <v>09C00179</v>
          </cell>
          <cell r="G143">
            <v>503072</v>
          </cell>
          <cell r="H143" t="str">
            <v>01521</v>
          </cell>
          <cell r="K143" t="str">
            <v>Jewish Family Service of Los Angeles</v>
          </cell>
          <cell r="L143" t="str">
            <v>MH120282</v>
          </cell>
          <cell r="M143">
            <v>8</v>
          </cell>
          <cell r="N143">
            <v>0</v>
          </cell>
          <cell r="W143">
            <v>206700</v>
          </cell>
          <cell r="AO143">
            <v>20700</v>
          </cell>
          <cell r="AQ143">
            <v>392650</v>
          </cell>
          <cell r="BU143">
            <v>38600</v>
          </cell>
          <cell r="DU143">
            <v>392650</v>
          </cell>
          <cell r="EB143">
            <v>1051300</v>
          </cell>
          <cell r="EE143">
            <v>1051300</v>
          </cell>
          <cell r="EG143">
            <v>1051300</v>
          </cell>
          <cell r="EI143">
            <v>-1051300</v>
          </cell>
        </row>
        <row r="144">
          <cell r="A144">
            <v>12345</v>
          </cell>
          <cell r="B144" t="str">
            <v>all</v>
          </cell>
          <cell r="C144">
            <v>137</v>
          </cell>
          <cell r="H144" t="str">
            <v>123</v>
          </cell>
          <cell r="K144" t="str">
            <v>TOTAL</v>
          </cell>
          <cell r="N144">
            <v>2855458</v>
          </cell>
          <cell r="O144">
            <v>3437200</v>
          </cell>
          <cell r="P144">
            <v>3783409</v>
          </cell>
          <cell r="Q144">
            <v>5445600</v>
          </cell>
          <cell r="R144">
            <v>535800</v>
          </cell>
          <cell r="S144">
            <v>8941068</v>
          </cell>
          <cell r="T144">
            <v>5347074</v>
          </cell>
          <cell r="U144">
            <v>1851300</v>
          </cell>
          <cell r="V144">
            <v>788100</v>
          </cell>
          <cell r="W144">
            <v>1446273</v>
          </cell>
          <cell r="X144">
            <v>0</v>
          </cell>
          <cell r="Y144">
            <v>3450</v>
          </cell>
          <cell r="Z144">
            <v>973500</v>
          </cell>
          <cell r="AA144">
            <v>249400</v>
          </cell>
          <cell r="AB144">
            <v>700015</v>
          </cell>
          <cell r="AC144">
            <v>24350</v>
          </cell>
          <cell r="AD144">
            <v>1016</v>
          </cell>
          <cell r="AE144">
            <v>28000</v>
          </cell>
          <cell r="AF144">
            <v>51451</v>
          </cell>
          <cell r="AG144">
            <v>336081</v>
          </cell>
          <cell r="AH144">
            <v>20450</v>
          </cell>
          <cell r="AI144">
            <v>1524</v>
          </cell>
          <cell r="AJ144">
            <v>90850</v>
          </cell>
          <cell r="AK144">
            <v>0</v>
          </cell>
          <cell r="AL144">
            <v>3514937</v>
          </cell>
          <cell r="AM144">
            <v>54400</v>
          </cell>
          <cell r="AN144">
            <v>1555097</v>
          </cell>
          <cell r="AO144">
            <v>99500</v>
          </cell>
          <cell r="AP144">
            <v>0</v>
          </cell>
          <cell r="AQ144">
            <v>2010800</v>
          </cell>
          <cell r="AR144">
            <v>0</v>
          </cell>
          <cell r="AS144">
            <v>0</v>
          </cell>
          <cell r="AT144">
            <v>5709443</v>
          </cell>
          <cell r="AU144">
            <v>1125558</v>
          </cell>
          <cell r="AV144">
            <v>3846224</v>
          </cell>
          <cell r="AW144">
            <v>9684048</v>
          </cell>
          <cell r="AX144">
            <v>860900</v>
          </cell>
          <cell r="AY144">
            <v>18483</v>
          </cell>
          <cell r="AZ144">
            <v>40626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1914767</v>
          </cell>
          <cell r="BH144">
            <v>0</v>
          </cell>
          <cell r="BI144">
            <v>488950</v>
          </cell>
          <cell r="BJ144">
            <v>479558</v>
          </cell>
          <cell r="BK144">
            <v>1670000</v>
          </cell>
          <cell r="BL144">
            <v>20125</v>
          </cell>
          <cell r="BM144">
            <v>10816834</v>
          </cell>
          <cell r="BN144">
            <v>1365900</v>
          </cell>
          <cell r="BO144">
            <v>3729606</v>
          </cell>
          <cell r="BP144">
            <v>1702500</v>
          </cell>
          <cell r="BQ144">
            <v>21413</v>
          </cell>
          <cell r="BR144">
            <v>1248400</v>
          </cell>
          <cell r="BS144">
            <v>4981470</v>
          </cell>
          <cell r="BT144">
            <v>1070000</v>
          </cell>
          <cell r="BU144">
            <v>186900</v>
          </cell>
          <cell r="BV144">
            <v>29920005</v>
          </cell>
          <cell r="BW144">
            <v>0</v>
          </cell>
          <cell r="BX144">
            <v>0</v>
          </cell>
          <cell r="BY144">
            <v>13411400</v>
          </cell>
          <cell r="BZ144">
            <v>1350000</v>
          </cell>
          <cell r="CA144">
            <v>150000</v>
          </cell>
          <cell r="CB144">
            <v>0</v>
          </cell>
          <cell r="CC144">
            <v>72600</v>
          </cell>
          <cell r="CD144">
            <v>1174400</v>
          </cell>
          <cell r="CE144">
            <v>1556000</v>
          </cell>
          <cell r="CF144">
            <v>642000</v>
          </cell>
          <cell r="CG144">
            <v>240461</v>
          </cell>
          <cell r="CH144">
            <v>0</v>
          </cell>
          <cell r="CI144">
            <v>724850</v>
          </cell>
          <cell r="CJ144">
            <v>310650</v>
          </cell>
          <cell r="CK144">
            <v>1578500</v>
          </cell>
          <cell r="CL144">
            <v>202016</v>
          </cell>
          <cell r="CM144">
            <v>364000</v>
          </cell>
          <cell r="CN144">
            <v>0</v>
          </cell>
          <cell r="CO144">
            <v>0</v>
          </cell>
          <cell r="CP144">
            <v>0</v>
          </cell>
          <cell r="CQ144">
            <v>743654</v>
          </cell>
          <cell r="CR144">
            <v>193840</v>
          </cell>
          <cell r="CS144">
            <v>593700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102600</v>
          </cell>
          <cell r="CY144">
            <v>1292557</v>
          </cell>
          <cell r="CZ144">
            <v>0</v>
          </cell>
          <cell r="DA144">
            <v>400000</v>
          </cell>
          <cell r="DB144">
            <v>0</v>
          </cell>
          <cell r="DC144">
            <v>93821</v>
          </cell>
          <cell r="DD144">
            <v>1032500</v>
          </cell>
          <cell r="DE144">
            <v>142500</v>
          </cell>
          <cell r="DF144">
            <v>1980000</v>
          </cell>
          <cell r="DG144">
            <v>1953600</v>
          </cell>
          <cell r="DH144">
            <v>0</v>
          </cell>
          <cell r="DI144">
            <v>139300</v>
          </cell>
          <cell r="DJ144">
            <v>5376200</v>
          </cell>
          <cell r="DK144">
            <v>13912700</v>
          </cell>
          <cell r="DL144">
            <v>295175</v>
          </cell>
          <cell r="DM144">
            <v>40000</v>
          </cell>
          <cell r="DN144">
            <v>0</v>
          </cell>
          <cell r="DO144">
            <v>460100</v>
          </cell>
          <cell r="DP144">
            <v>216968778</v>
          </cell>
          <cell r="DQ144">
            <v>187300900</v>
          </cell>
          <cell r="DR144">
            <v>25505521</v>
          </cell>
          <cell r="DS144">
            <v>9723078</v>
          </cell>
          <cell r="DT144">
            <v>4643203</v>
          </cell>
          <cell r="DU144">
            <v>66415550</v>
          </cell>
          <cell r="DV144">
            <v>39752083</v>
          </cell>
          <cell r="DW144">
            <v>0</v>
          </cell>
          <cell r="DX144">
            <v>0</v>
          </cell>
          <cell r="DY144">
            <v>2604050</v>
          </cell>
          <cell r="DZ144">
            <v>5402000</v>
          </cell>
          <cell r="EA144">
            <v>7500</v>
          </cell>
          <cell r="EB144">
            <v>731044142</v>
          </cell>
          <cell r="EC144">
            <v>0</v>
          </cell>
          <cell r="ED144">
            <v>0</v>
          </cell>
          <cell r="EE144">
            <v>724523642</v>
          </cell>
          <cell r="EF144">
            <v>0</v>
          </cell>
          <cell r="EG144">
            <v>724256942</v>
          </cell>
          <cell r="EH144">
            <v>4354279.92</v>
          </cell>
        </row>
        <row r="145">
          <cell r="C145" t="str">
            <v>STATE HOSPITAL</v>
          </cell>
        </row>
        <row r="146">
          <cell r="C146">
            <v>138</v>
          </cell>
          <cell r="D146" t="str">
            <v>511008</v>
          </cell>
          <cell r="E146">
            <v>20902</v>
          </cell>
          <cell r="F146" t="str">
            <v>09C00157</v>
          </cell>
          <cell r="G146" t="str">
            <v>511008</v>
          </cell>
          <cell r="H146" t="str">
            <v>00000</v>
          </cell>
          <cell r="I146" t="str">
            <v>205</v>
          </cell>
          <cell r="J146" t="str">
            <v>STATE HOSPITALS</v>
          </cell>
          <cell r="K146" t="str">
            <v>Metropolitan State Hospital</v>
          </cell>
          <cell r="L146" t="str">
            <v>MH190032</v>
          </cell>
          <cell r="M146" t="str">
            <v>New</v>
          </cell>
          <cell r="N146">
            <v>0</v>
          </cell>
          <cell r="BV146">
            <v>220000</v>
          </cell>
          <cell r="EB146">
            <v>220000</v>
          </cell>
          <cell r="EE146">
            <v>220000</v>
          </cell>
          <cell r="EG146">
            <v>220000</v>
          </cell>
          <cell r="EH146">
            <v>0</v>
          </cell>
          <cell r="EI146">
            <v>-220000</v>
          </cell>
        </row>
        <row r="147">
          <cell r="B147" t="str">
            <v>Sergeh</v>
          </cell>
          <cell r="C147">
            <v>139</v>
          </cell>
          <cell r="D147" t="str">
            <v>047442</v>
          </cell>
          <cell r="E147">
            <v>23155</v>
          </cell>
          <cell r="F147" t="str">
            <v>09C00185</v>
          </cell>
          <cell r="G147" t="str">
            <v>047442</v>
          </cell>
          <cell r="H147" t="str">
            <v>00000</v>
          </cell>
          <cell r="I147" t="str">
            <v>207</v>
          </cell>
          <cell r="K147" t="str">
            <v>Patton State Hospital</v>
          </cell>
          <cell r="L147" t="str">
            <v>MH190033</v>
          </cell>
          <cell r="M147" t="str">
            <v>New</v>
          </cell>
          <cell r="N147">
            <v>0</v>
          </cell>
          <cell r="BV147">
            <v>89800</v>
          </cell>
          <cell r="EB147">
            <v>89800</v>
          </cell>
          <cell r="EE147">
            <v>89800</v>
          </cell>
          <cell r="EG147">
            <v>89800</v>
          </cell>
          <cell r="EH147">
            <v>0</v>
          </cell>
          <cell r="EI147">
            <v>-89800</v>
          </cell>
        </row>
        <row r="148">
          <cell r="A148" t="str">
            <v>TOTAL</v>
          </cell>
          <cell r="C148">
            <v>140</v>
          </cell>
          <cell r="K148" t="str">
            <v>GRAND TOTAL</v>
          </cell>
          <cell r="N148">
            <v>2855458</v>
          </cell>
          <cell r="O148">
            <v>3437200</v>
          </cell>
          <cell r="P148">
            <v>3783409</v>
          </cell>
          <cell r="Q148">
            <v>5445600</v>
          </cell>
          <cell r="R148">
            <v>535800</v>
          </cell>
          <cell r="S148">
            <v>8941068</v>
          </cell>
          <cell r="T148">
            <v>5347074</v>
          </cell>
          <cell r="U148">
            <v>1851300</v>
          </cell>
          <cell r="V148">
            <v>788100</v>
          </cell>
          <cell r="W148">
            <v>1446273</v>
          </cell>
          <cell r="X148">
            <v>0</v>
          </cell>
          <cell r="Y148">
            <v>3450</v>
          </cell>
          <cell r="Z148">
            <v>973500</v>
          </cell>
          <cell r="AA148">
            <v>249400</v>
          </cell>
          <cell r="AB148">
            <v>700015</v>
          </cell>
          <cell r="AC148">
            <v>24350</v>
          </cell>
          <cell r="AD148">
            <v>1016</v>
          </cell>
          <cell r="AE148">
            <v>28000</v>
          </cell>
          <cell r="AF148">
            <v>51451</v>
          </cell>
          <cell r="AG148">
            <v>336081</v>
          </cell>
          <cell r="AH148">
            <v>20450</v>
          </cell>
          <cell r="AI148">
            <v>1524</v>
          </cell>
          <cell r="AJ148">
            <v>90850</v>
          </cell>
          <cell r="AK148">
            <v>0</v>
          </cell>
          <cell r="AL148">
            <v>3514937</v>
          </cell>
          <cell r="AM148">
            <v>54400</v>
          </cell>
          <cell r="AN148">
            <v>1555097</v>
          </cell>
          <cell r="AO148">
            <v>99500</v>
          </cell>
          <cell r="AP148">
            <v>0</v>
          </cell>
          <cell r="AQ148">
            <v>2010800</v>
          </cell>
          <cell r="AR148">
            <v>0</v>
          </cell>
          <cell r="AS148">
            <v>0</v>
          </cell>
          <cell r="AT148">
            <v>5709443</v>
          </cell>
          <cell r="AU148">
            <v>1125558</v>
          </cell>
          <cell r="AV148">
            <v>3846224</v>
          </cell>
          <cell r="AW148">
            <v>9684048</v>
          </cell>
          <cell r="AX148">
            <v>860900</v>
          </cell>
          <cell r="AY148">
            <v>18483</v>
          </cell>
          <cell r="AZ148">
            <v>40626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1914767</v>
          </cell>
          <cell r="BH148">
            <v>0</v>
          </cell>
          <cell r="BI148">
            <v>488950</v>
          </cell>
          <cell r="BJ148">
            <v>479558</v>
          </cell>
          <cell r="BK148">
            <v>1670000</v>
          </cell>
          <cell r="BL148">
            <v>20125</v>
          </cell>
          <cell r="BM148">
            <v>10816834</v>
          </cell>
          <cell r="BN148">
            <v>1365900</v>
          </cell>
          <cell r="BO148">
            <v>3729606</v>
          </cell>
          <cell r="BP148">
            <v>1702500</v>
          </cell>
          <cell r="BQ148">
            <v>21413</v>
          </cell>
          <cell r="BR148">
            <v>1248400</v>
          </cell>
          <cell r="BS148">
            <v>4981470</v>
          </cell>
          <cell r="BT148">
            <v>1070000</v>
          </cell>
          <cell r="BU148">
            <v>186900</v>
          </cell>
          <cell r="BV148">
            <v>30229805</v>
          </cell>
          <cell r="BW148">
            <v>0</v>
          </cell>
          <cell r="BX148">
            <v>0</v>
          </cell>
          <cell r="BY148">
            <v>13411400</v>
          </cell>
          <cell r="BZ148">
            <v>1350000</v>
          </cell>
          <cell r="CA148">
            <v>150000</v>
          </cell>
          <cell r="CB148">
            <v>0</v>
          </cell>
          <cell r="CC148">
            <v>72600</v>
          </cell>
          <cell r="CD148">
            <v>1174400</v>
          </cell>
          <cell r="CE148">
            <v>1556000</v>
          </cell>
          <cell r="CF148">
            <v>642000</v>
          </cell>
          <cell r="CG148">
            <v>240461</v>
          </cell>
          <cell r="CH148">
            <v>0</v>
          </cell>
          <cell r="CI148">
            <v>724850</v>
          </cell>
          <cell r="CJ148">
            <v>310650</v>
          </cell>
          <cell r="CK148">
            <v>1578500</v>
          </cell>
          <cell r="CL148">
            <v>202016</v>
          </cell>
          <cell r="CM148">
            <v>364000</v>
          </cell>
          <cell r="CN148">
            <v>0</v>
          </cell>
          <cell r="CO148">
            <v>0</v>
          </cell>
          <cell r="CP148">
            <v>0</v>
          </cell>
          <cell r="CQ148">
            <v>743654</v>
          </cell>
          <cell r="CR148">
            <v>193840</v>
          </cell>
          <cell r="CS148">
            <v>593700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102600</v>
          </cell>
          <cell r="CY148">
            <v>1292557</v>
          </cell>
          <cell r="CZ148">
            <v>0</v>
          </cell>
          <cell r="DA148">
            <v>400000</v>
          </cell>
          <cell r="DB148">
            <v>0</v>
          </cell>
          <cell r="DC148">
            <v>93821</v>
          </cell>
          <cell r="DD148">
            <v>1032500</v>
          </cell>
          <cell r="DE148">
            <v>142500</v>
          </cell>
          <cell r="DF148">
            <v>1980000</v>
          </cell>
          <cell r="DG148">
            <v>1953600</v>
          </cell>
          <cell r="DH148">
            <v>0</v>
          </cell>
          <cell r="DI148">
            <v>139300</v>
          </cell>
          <cell r="DJ148">
            <v>5376200</v>
          </cell>
          <cell r="DK148">
            <v>13912700</v>
          </cell>
          <cell r="DL148">
            <v>295175</v>
          </cell>
          <cell r="DM148">
            <v>40000</v>
          </cell>
          <cell r="DN148">
            <v>0</v>
          </cell>
          <cell r="DO148">
            <v>460100</v>
          </cell>
          <cell r="DP148">
            <v>216968778</v>
          </cell>
          <cell r="DQ148">
            <v>187300900</v>
          </cell>
          <cell r="DR148">
            <v>25505521</v>
          </cell>
          <cell r="DS148">
            <v>9723078</v>
          </cell>
          <cell r="DT148">
            <v>4643203</v>
          </cell>
          <cell r="DU148">
            <v>66415550</v>
          </cell>
          <cell r="DV148">
            <v>39752083</v>
          </cell>
          <cell r="DW148">
            <v>0</v>
          </cell>
          <cell r="DX148">
            <v>0</v>
          </cell>
          <cell r="DY148">
            <v>2604050</v>
          </cell>
          <cell r="DZ148">
            <v>5402000</v>
          </cell>
          <cell r="EA148">
            <v>7500</v>
          </cell>
          <cell r="EB148">
            <v>731353942</v>
          </cell>
          <cell r="EC148">
            <v>0</v>
          </cell>
          <cell r="ED148">
            <v>0</v>
          </cell>
          <cell r="EE148">
            <v>724833442</v>
          </cell>
          <cell r="EF148">
            <v>0</v>
          </cell>
          <cell r="EG148">
            <v>724566742</v>
          </cell>
          <cell r="EH148">
            <v>0</v>
          </cell>
        </row>
      </sheetData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Print - LAC"/>
      <sheetName val="Print - MH"/>
      <sheetName val="Input Data"/>
      <sheetName val="clinics"/>
      <sheetName val="ALLOCATION"/>
      <sheetName val="sdmc allocatted"/>
      <sheetName val="ENCUMB"/>
      <sheetName val="LEAD MANAGERS"/>
      <sheetName val="Lead Manager Revised"/>
      <sheetName val="look up table"/>
      <sheetName val="Print_-_LAC"/>
      <sheetName val="Print_-_MH"/>
      <sheetName val="Input_Data"/>
      <sheetName val="sdmc_allocatted"/>
      <sheetName val="LEAD_MANAGERS"/>
      <sheetName val="Lead_Manager_Rev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Print - LAC"/>
      <sheetName val="Print - MH"/>
      <sheetName val="Input Data"/>
      <sheetName val="clinics"/>
      <sheetName val="ALLOCATION"/>
      <sheetName val="sdmc allocatted"/>
      <sheetName val="ENCUMB"/>
      <sheetName val="LEAD MANAGERS"/>
      <sheetName val="Lead Manager Revised"/>
      <sheetName val="look up table"/>
      <sheetName val="Print_-_LAC"/>
      <sheetName val="Print_-_MH"/>
      <sheetName val="Input_Data"/>
      <sheetName val="sdmc_allocatted"/>
      <sheetName val="LEAD_MANAGERS"/>
      <sheetName val="Lead_Manager_Rev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BINDERCAONEWFORMAT"/>
      <sheetName val="Sheet1"/>
      <sheetName val="403PERM"/>
      <sheetName val="PERMANENT (2)"/>
      <sheetName val="NEW-WALKTHRU"/>
      <sheetName val="REVCAOPRO03-04-new"/>
      <sheetName val="REVCAOPRO03-04-new (2)"/>
      <sheetName val="Perm403"/>
      <sheetName val="Walkthru"/>
      <sheetName val="Reconciliation"/>
      <sheetName val="Renewals "/>
      <sheetName val="Supercessions"/>
      <sheetName val="Detail-ALPHA sort"/>
      <sheetName val="Detail-Funding (2)"/>
      <sheetName val="Detail-Funding"/>
      <sheetName val="Detail-ALPHA"/>
      <sheetName val="MHSA-SUMMARY"/>
      <sheetName val="MHSA-CHILDREN"/>
      <sheetName val="MHSA-TAY"/>
      <sheetName val="MHSA-ADULT"/>
      <sheetName val="MHSA-OLDER ADULT"/>
      <sheetName val="MHSA-CROSS CUTTING"/>
      <sheetName val="MHSA-ONE TIME"/>
      <sheetName val="WORKINGPAPER"/>
      <sheetName val="BACKUPFORNEWFORMAT"/>
      <sheetName val="COMPARISONNEWFORMAT"/>
    </sheetNames>
    <sheetDataSet>
      <sheetData sheetId="0">
        <row r="10">
          <cell r="BQ10">
            <v>18616</v>
          </cell>
          <cell r="BR10">
            <v>1175300</v>
          </cell>
        </row>
        <row r="11">
          <cell r="BQ11">
            <v>18617</v>
          </cell>
          <cell r="BR11">
            <v>3250444</v>
          </cell>
        </row>
        <row r="12">
          <cell r="BQ12">
            <v>18618</v>
          </cell>
          <cell r="BR12">
            <v>662649</v>
          </cell>
        </row>
        <row r="13">
          <cell r="BQ13">
            <v>18626</v>
          </cell>
          <cell r="BR13">
            <v>3492406</v>
          </cell>
        </row>
        <row r="14">
          <cell r="BQ14">
            <v>18629</v>
          </cell>
          <cell r="BR14">
            <v>1381975</v>
          </cell>
        </row>
        <row r="15">
          <cell r="BQ15">
            <v>18631</v>
          </cell>
          <cell r="BR15">
            <v>1511758</v>
          </cell>
        </row>
        <row r="16">
          <cell r="BQ16">
            <v>18637</v>
          </cell>
          <cell r="BR16">
            <v>456207</v>
          </cell>
        </row>
        <row r="17">
          <cell r="BQ17">
            <v>18638</v>
          </cell>
          <cell r="BR17">
            <v>632596</v>
          </cell>
        </row>
        <row r="18">
          <cell r="BQ18">
            <v>18663</v>
          </cell>
          <cell r="BR18">
            <v>201375</v>
          </cell>
        </row>
        <row r="19">
          <cell r="BQ19">
            <v>18664</v>
          </cell>
          <cell r="BR19">
            <v>74768</v>
          </cell>
        </row>
        <row r="20">
          <cell r="BQ20">
            <v>18665</v>
          </cell>
          <cell r="BR20">
            <v>81420</v>
          </cell>
        </row>
        <row r="21">
          <cell r="BQ21">
            <v>18675</v>
          </cell>
          <cell r="BR21">
            <v>1</v>
          </cell>
        </row>
        <row r="22">
          <cell r="BQ22">
            <v>18681</v>
          </cell>
          <cell r="BR22">
            <v>430000</v>
          </cell>
        </row>
        <row r="23">
          <cell r="BQ23">
            <v>18682</v>
          </cell>
          <cell r="BR23">
            <v>205912</v>
          </cell>
        </row>
        <row r="24">
          <cell r="BQ24">
            <v>18699</v>
          </cell>
          <cell r="BR24">
            <v>38656</v>
          </cell>
        </row>
        <row r="25">
          <cell r="BQ25">
            <v>18701</v>
          </cell>
          <cell r="BR25">
            <v>4176</v>
          </cell>
        </row>
        <row r="26">
          <cell r="BQ26">
            <v>20466</v>
          </cell>
          <cell r="BR26">
            <v>904970</v>
          </cell>
        </row>
        <row r="27">
          <cell r="BQ27">
            <v>20470</v>
          </cell>
          <cell r="BR27">
            <v>0</v>
          </cell>
        </row>
        <row r="28">
          <cell r="BQ28">
            <v>20486</v>
          </cell>
          <cell r="BR28">
            <v>266904</v>
          </cell>
        </row>
        <row r="29">
          <cell r="BQ29">
            <v>20902</v>
          </cell>
          <cell r="BR29">
            <v>220000</v>
          </cell>
        </row>
        <row r="30">
          <cell r="BQ30">
            <v>20906</v>
          </cell>
          <cell r="BR30">
            <v>753496</v>
          </cell>
        </row>
        <row r="31">
          <cell r="BQ31">
            <v>20961</v>
          </cell>
          <cell r="BR31">
            <v>433826</v>
          </cell>
        </row>
        <row r="32">
          <cell r="BQ32">
            <v>20966</v>
          </cell>
          <cell r="BR32">
            <v>627702</v>
          </cell>
        </row>
        <row r="33">
          <cell r="BQ33">
            <v>21526</v>
          </cell>
          <cell r="BR33">
            <v>420278</v>
          </cell>
        </row>
        <row r="34">
          <cell r="BQ34">
            <v>21527</v>
          </cell>
          <cell r="BR34">
            <v>930750</v>
          </cell>
        </row>
        <row r="35">
          <cell r="BQ35">
            <v>21528</v>
          </cell>
          <cell r="BR35">
            <v>296274</v>
          </cell>
        </row>
        <row r="36">
          <cell r="BQ36">
            <v>21568</v>
          </cell>
          <cell r="BR36">
            <v>38370</v>
          </cell>
        </row>
        <row r="37">
          <cell r="BQ37">
            <v>21569</v>
          </cell>
          <cell r="BR37">
            <v>151602</v>
          </cell>
        </row>
        <row r="38">
          <cell r="BQ38">
            <v>21570</v>
          </cell>
          <cell r="BR38">
            <v>145511</v>
          </cell>
        </row>
        <row r="39">
          <cell r="BQ39">
            <v>21571</v>
          </cell>
          <cell r="BR39">
            <v>0</v>
          </cell>
        </row>
        <row r="40">
          <cell r="BQ40">
            <v>21573</v>
          </cell>
          <cell r="BR40">
            <v>0</v>
          </cell>
        </row>
        <row r="41">
          <cell r="BQ41">
            <v>21574</v>
          </cell>
          <cell r="BR41">
            <v>251945</v>
          </cell>
        </row>
        <row r="42">
          <cell r="BQ42">
            <v>21575</v>
          </cell>
          <cell r="BR42">
            <v>93545</v>
          </cell>
        </row>
        <row r="43">
          <cell r="BQ43">
            <v>23100</v>
          </cell>
          <cell r="BR43">
            <v>126841</v>
          </cell>
        </row>
        <row r="44">
          <cell r="BQ44">
            <v>23101</v>
          </cell>
          <cell r="BR44">
            <v>196717</v>
          </cell>
        </row>
        <row r="45">
          <cell r="BQ45">
            <v>23103</v>
          </cell>
          <cell r="BR45">
            <v>1110970</v>
          </cell>
        </row>
        <row r="46">
          <cell r="BQ46">
            <v>23105</v>
          </cell>
          <cell r="BR46">
            <v>1131114</v>
          </cell>
        </row>
        <row r="47">
          <cell r="BQ47">
            <v>23106</v>
          </cell>
          <cell r="BR47">
            <v>658620</v>
          </cell>
        </row>
        <row r="48">
          <cell r="BQ48">
            <v>23108</v>
          </cell>
          <cell r="BR48">
            <v>0</v>
          </cell>
        </row>
        <row r="49">
          <cell r="BQ49">
            <v>23109</v>
          </cell>
          <cell r="BR49">
            <v>211193</v>
          </cell>
        </row>
        <row r="50">
          <cell r="BQ50">
            <v>23112</v>
          </cell>
          <cell r="BR50">
            <v>948170</v>
          </cell>
        </row>
        <row r="51">
          <cell r="BQ51">
            <v>23113</v>
          </cell>
          <cell r="BR51">
            <v>93885</v>
          </cell>
        </row>
        <row r="52">
          <cell r="BQ52">
            <v>23114</v>
          </cell>
          <cell r="BR52">
            <v>894566</v>
          </cell>
        </row>
        <row r="53">
          <cell r="BQ53">
            <v>23116</v>
          </cell>
          <cell r="BR53">
            <v>7210960</v>
          </cell>
        </row>
        <row r="54">
          <cell r="BQ54">
            <v>23118</v>
          </cell>
          <cell r="BR54">
            <v>507921</v>
          </cell>
        </row>
        <row r="55">
          <cell r="BQ55">
            <v>23119</v>
          </cell>
          <cell r="BR55">
            <v>451788</v>
          </cell>
        </row>
        <row r="56">
          <cell r="BQ56">
            <v>23122</v>
          </cell>
          <cell r="BR56">
            <v>10559546</v>
          </cell>
        </row>
        <row r="57">
          <cell r="BQ57">
            <v>23123</v>
          </cell>
          <cell r="BR57">
            <v>58881</v>
          </cell>
        </row>
        <row r="58">
          <cell r="BQ58">
            <v>23125</v>
          </cell>
          <cell r="BR58">
            <v>150000</v>
          </cell>
        </row>
        <row r="59">
          <cell r="BQ59">
            <v>23128</v>
          </cell>
          <cell r="BR59">
            <v>7254098</v>
          </cell>
        </row>
        <row r="60">
          <cell r="BQ60">
            <v>23132</v>
          </cell>
          <cell r="BR60">
            <v>1403908</v>
          </cell>
        </row>
        <row r="61">
          <cell r="BQ61">
            <v>23133</v>
          </cell>
          <cell r="BR61">
            <v>4608116</v>
          </cell>
        </row>
        <row r="62">
          <cell r="BQ62">
            <v>23134</v>
          </cell>
          <cell r="BR62">
            <v>540763</v>
          </cell>
        </row>
        <row r="63">
          <cell r="BQ63">
            <v>23135</v>
          </cell>
          <cell r="BR63">
            <v>230415</v>
          </cell>
        </row>
        <row r="64">
          <cell r="BQ64">
            <v>23136</v>
          </cell>
          <cell r="BR64">
            <v>11002372</v>
          </cell>
        </row>
        <row r="65">
          <cell r="BQ65">
            <v>23137</v>
          </cell>
          <cell r="BR65">
            <v>140784</v>
          </cell>
        </row>
        <row r="66">
          <cell r="BQ66">
            <v>23138</v>
          </cell>
          <cell r="BR66">
            <v>1886791</v>
          </cell>
        </row>
        <row r="67">
          <cell r="BQ67">
            <v>23141</v>
          </cell>
          <cell r="BR67">
            <v>2238882</v>
          </cell>
        </row>
        <row r="68">
          <cell r="BQ68">
            <v>23142</v>
          </cell>
          <cell r="BR68">
            <v>201206</v>
          </cell>
        </row>
        <row r="69">
          <cell r="BQ69">
            <v>23143</v>
          </cell>
          <cell r="BR69">
            <v>1788009</v>
          </cell>
        </row>
        <row r="70">
          <cell r="BQ70">
            <v>23146</v>
          </cell>
          <cell r="BR70">
            <v>5157209</v>
          </cell>
        </row>
        <row r="71">
          <cell r="BQ71">
            <v>23149</v>
          </cell>
          <cell r="BR71">
            <v>1135365</v>
          </cell>
        </row>
        <row r="72">
          <cell r="BQ72">
            <v>23151</v>
          </cell>
          <cell r="BR72">
            <v>211210</v>
          </cell>
        </row>
        <row r="73">
          <cell r="BQ73">
            <v>23153</v>
          </cell>
          <cell r="BR73">
            <v>15229052</v>
          </cell>
        </row>
        <row r="74">
          <cell r="BQ74">
            <v>23154</v>
          </cell>
          <cell r="BR74">
            <v>825933</v>
          </cell>
        </row>
        <row r="75">
          <cell r="BQ75">
            <v>23155</v>
          </cell>
          <cell r="BR75">
            <v>56694</v>
          </cell>
        </row>
        <row r="76">
          <cell r="BQ76">
            <v>23156</v>
          </cell>
          <cell r="BR76">
            <v>6651457</v>
          </cell>
        </row>
        <row r="77">
          <cell r="BQ77">
            <v>23157</v>
          </cell>
          <cell r="BR77">
            <v>2282418</v>
          </cell>
        </row>
        <row r="78">
          <cell r="BQ78">
            <v>23162</v>
          </cell>
          <cell r="BR78">
            <v>3771228</v>
          </cell>
        </row>
        <row r="79">
          <cell r="BQ79">
            <v>23163</v>
          </cell>
          <cell r="BR79">
            <v>8194343</v>
          </cell>
        </row>
        <row r="80">
          <cell r="BQ80">
            <v>23164</v>
          </cell>
          <cell r="BR80">
            <v>368116</v>
          </cell>
        </row>
        <row r="81">
          <cell r="BQ81">
            <v>23165</v>
          </cell>
          <cell r="BR81">
            <v>1334214</v>
          </cell>
        </row>
        <row r="82">
          <cell r="BQ82">
            <v>23166</v>
          </cell>
          <cell r="BR82">
            <v>298260</v>
          </cell>
        </row>
        <row r="83">
          <cell r="BQ83">
            <v>23167</v>
          </cell>
          <cell r="BR83">
            <v>293837</v>
          </cell>
        </row>
        <row r="84">
          <cell r="BQ84">
            <v>23168</v>
          </cell>
          <cell r="BR84">
            <v>1100080</v>
          </cell>
        </row>
        <row r="85">
          <cell r="BQ85">
            <v>23169</v>
          </cell>
          <cell r="BR85">
            <v>435103</v>
          </cell>
        </row>
        <row r="86">
          <cell r="BQ86">
            <v>23170</v>
          </cell>
          <cell r="BR86">
            <v>5291332</v>
          </cell>
        </row>
        <row r="87">
          <cell r="BQ87">
            <v>23171</v>
          </cell>
          <cell r="BR87">
            <v>1290699</v>
          </cell>
        </row>
        <row r="88">
          <cell r="BQ88">
            <v>23172</v>
          </cell>
          <cell r="BR88">
            <v>4714742</v>
          </cell>
        </row>
        <row r="89">
          <cell r="BQ89">
            <v>23173</v>
          </cell>
          <cell r="BR89">
            <v>2413177</v>
          </cell>
        </row>
        <row r="90">
          <cell r="BQ90">
            <v>23174</v>
          </cell>
          <cell r="BR90">
            <v>180634</v>
          </cell>
        </row>
        <row r="91">
          <cell r="BQ91">
            <v>23175</v>
          </cell>
          <cell r="BR91">
            <v>1295524</v>
          </cell>
        </row>
        <row r="92">
          <cell r="BQ92">
            <v>23176</v>
          </cell>
          <cell r="BR92">
            <v>84648</v>
          </cell>
        </row>
        <row r="93">
          <cell r="BQ93">
            <v>23177</v>
          </cell>
          <cell r="BR93">
            <v>120114</v>
          </cell>
        </row>
        <row r="94">
          <cell r="BQ94">
            <v>23178</v>
          </cell>
          <cell r="BR94">
            <v>2719306</v>
          </cell>
        </row>
        <row r="95">
          <cell r="BQ95">
            <v>23179</v>
          </cell>
          <cell r="BR95">
            <v>232225</v>
          </cell>
        </row>
        <row r="96">
          <cell r="BQ96">
            <v>23180</v>
          </cell>
          <cell r="BR96">
            <v>94470</v>
          </cell>
        </row>
        <row r="97">
          <cell r="BQ97">
            <v>23181</v>
          </cell>
          <cell r="BR97">
            <v>238160</v>
          </cell>
        </row>
        <row r="98">
          <cell r="BQ98">
            <v>23182</v>
          </cell>
          <cell r="BR98">
            <v>1331527</v>
          </cell>
        </row>
        <row r="99">
          <cell r="BQ99">
            <v>23186</v>
          </cell>
          <cell r="BR99">
            <v>331101</v>
          </cell>
        </row>
        <row r="100">
          <cell r="BQ100">
            <v>23187</v>
          </cell>
          <cell r="BR100">
            <v>254388</v>
          </cell>
        </row>
        <row r="101">
          <cell r="BQ101">
            <v>23188</v>
          </cell>
          <cell r="BR101">
            <v>552851</v>
          </cell>
        </row>
        <row r="102">
          <cell r="BQ102">
            <v>23190</v>
          </cell>
          <cell r="BR102">
            <v>23430</v>
          </cell>
        </row>
        <row r="103">
          <cell r="BQ103">
            <v>27210</v>
          </cell>
          <cell r="BR103">
            <v>546147</v>
          </cell>
        </row>
        <row r="104">
          <cell r="BQ104">
            <v>27231</v>
          </cell>
          <cell r="BR104">
            <v>33145</v>
          </cell>
        </row>
        <row r="105">
          <cell r="BQ105">
            <v>27233</v>
          </cell>
          <cell r="BR105">
            <v>0</v>
          </cell>
        </row>
        <row r="106">
          <cell r="BQ106">
            <v>27234</v>
          </cell>
          <cell r="BR106">
            <v>0</v>
          </cell>
        </row>
        <row r="107">
          <cell r="BQ107">
            <v>27235</v>
          </cell>
          <cell r="BR107">
            <v>143641</v>
          </cell>
        </row>
        <row r="108">
          <cell r="BQ108">
            <v>27236</v>
          </cell>
          <cell r="BR108">
            <v>0</v>
          </cell>
        </row>
        <row r="109">
          <cell r="BQ109">
            <v>27237</v>
          </cell>
          <cell r="BR109">
            <v>1</v>
          </cell>
        </row>
        <row r="110">
          <cell r="BQ110">
            <v>27248</v>
          </cell>
          <cell r="BR110">
            <v>35001</v>
          </cell>
        </row>
        <row r="111">
          <cell r="BQ111">
            <v>27252</v>
          </cell>
          <cell r="BR111">
            <v>0</v>
          </cell>
        </row>
        <row r="112">
          <cell r="BQ112">
            <v>27476</v>
          </cell>
          <cell r="BR112">
            <v>1000000</v>
          </cell>
        </row>
        <row r="113">
          <cell r="BQ113">
            <v>27478</v>
          </cell>
          <cell r="BR113">
            <v>200166</v>
          </cell>
        </row>
        <row r="114">
          <cell r="BQ114">
            <v>27479</v>
          </cell>
          <cell r="BR114">
            <v>0</v>
          </cell>
        </row>
        <row r="115">
          <cell r="BQ115">
            <v>27490</v>
          </cell>
          <cell r="BR115">
            <v>0</v>
          </cell>
        </row>
        <row r="116">
          <cell r="BQ116">
            <v>27495</v>
          </cell>
          <cell r="BR116">
            <v>1</v>
          </cell>
        </row>
        <row r="117">
          <cell r="BQ117">
            <v>27502</v>
          </cell>
          <cell r="BR117">
            <v>0</v>
          </cell>
        </row>
        <row r="118">
          <cell r="BQ118">
            <v>27507</v>
          </cell>
          <cell r="BR118">
            <v>1</v>
          </cell>
        </row>
        <row r="119">
          <cell r="BQ119">
            <v>27508</v>
          </cell>
          <cell r="BR119">
            <v>0</v>
          </cell>
        </row>
        <row r="120">
          <cell r="BQ120">
            <v>27600</v>
          </cell>
          <cell r="BR120">
            <v>0</v>
          </cell>
        </row>
        <row r="121">
          <cell r="BQ121">
            <v>27601</v>
          </cell>
          <cell r="BR121">
            <v>19851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="150" zoomScaleNormal="150" zoomScaleSheetLayoutView="100" zoomScalePageLayoutView="130" workbookViewId="0">
      <selection activeCell="J10" sqref="J10"/>
    </sheetView>
  </sheetViews>
  <sheetFormatPr defaultRowHeight="12.75" x14ac:dyDescent="0.2"/>
  <cols>
    <col min="1" max="1" width="21.140625" style="10" customWidth="1"/>
    <col min="2" max="2" width="30.28515625" style="10" customWidth="1"/>
    <col min="3" max="3" width="33.140625" style="10" customWidth="1"/>
    <col min="4" max="4" width="9.140625" style="10"/>
    <col min="5" max="5" width="28.7109375" style="10" customWidth="1"/>
    <col min="6" max="6" width="9.85546875" style="10" customWidth="1"/>
    <col min="7" max="7" width="12.140625" style="10" customWidth="1"/>
    <col min="8" max="8" width="12.7109375" style="10" customWidth="1"/>
    <col min="9" max="16384" width="9.140625" style="10"/>
  </cols>
  <sheetData>
    <row r="1" spans="1:11" ht="45" customHeight="1" thickBot="1" x14ac:dyDescent="0.25">
      <c r="A1" s="83" t="s">
        <v>65</v>
      </c>
      <c r="B1" s="84"/>
      <c r="C1" s="84"/>
      <c r="D1" s="84"/>
      <c r="E1" s="84"/>
      <c r="F1" s="84"/>
      <c r="G1" s="84"/>
      <c r="H1" s="84"/>
    </row>
    <row r="2" spans="1:11" ht="20.100000000000001" customHeight="1" thickBot="1" x14ac:dyDescent="0.25">
      <c r="A2" s="136" t="s">
        <v>59</v>
      </c>
      <c r="B2" s="137"/>
      <c r="C2" s="137"/>
      <c r="D2" s="137"/>
      <c r="E2" s="137"/>
      <c r="F2" s="137"/>
      <c r="G2" s="137"/>
      <c r="H2" s="138"/>
    </row>
    <row r="3" spans="1:11" ht="12.75" customHeight="1" x14ac:dyDescent="0.25">
      <c r="A3" s="11"/>
      <c r="B3" s="12"/>
      <c r="C3" s="169"/>
      <c r="D3" s="170"/>
      <c r="E3" s="58" t="s">
        <v>66</v>
      </c>
      <c r="F3" s="58" t="s">
        <v>56</v>
      </c>
      <c r="G3" s="56">
        <f>C8</f>
        <v>0</v>
      </c>
      <c r="H3" s="9"/>
    </row>
    <row r="4" spans="1:11" ht="14.25" thickBot="1" x14ac:dyDescent="0.3">
      <c r="A4" s="13"/>
      <c r="B4" s="14"/>
      <c r="C4" s="139" t="s">
        <v>53</v>
      </c>
      <c r="D4" s="140"/>
      <c r="E4" s="15" t="s">
        <v>0</v>
      </c>
      <c r="F4" s="15" t="s">
        <v>1</v>
      </c>
      <c r="G4" s="15" t="s">
        <v>2</v>
      </c>
      <c r="H4" s="16" t="s">
        <v>58</v>
      </c>
    </row>
    <row r="5" spans="1:11" ht="22.5" customHeight="1" thickTop="1" x14ac:dyDescent="0.2">
      <c r="A5" s="17" t="s">
        <v>3</v>
      </c>
      <c r="B5" s="1"/>
      <c r="C5" s="18"/>
      <c r="D5" s="18"/>
      <c r="E5" s="19" t="s">
        <v>4</v>
      </c>
      <c r="F5" s="141"/>
      <c r="G5" s="141"/>
      <c r="H5" s="142"/>
    </row>
    <row r="6" spans="1:11" ht="22.5" customHeight="1" x14ac:dyDescent="0.2">
      <c r="A6" s="17" t="s">
        <v>54</v>
      </c>
      <c r="B6" s="7"/>
      <c r="C6" s="135"/>
      <c r="D6" s="135"/>
      <c r="E6" s="135"/>
      <c r="F6" s="135"/>
      <c r="G6" s="135"/>
      <c r="H6" s="145"/>
    </row>
    <row r="7" spans="1:11" ht="20.100000000000001" customHeight="1" x14ac:dyDescent="0.2">
      <c r="A7" s="17" t="s">
        <v>5</v>
      </c>
      <c r="B7" s="18"/>
      <c r="C7" s="143"/>
      <c r="D7" s="143"/>
      <c r="E7" s="143"/>
      <c r="F7" s="143"/>
      <c r="G7" s="143"/>
      <c r="H7" s="144"/>
    </row>
    <row r="8" spans="1:11" ht="20.100000000000001" customHeight="1" x14ac:dyDescent="0.2">
      <c r="A8" s="134" t="s">
        <v>6</v>
      </c>
      <c r="B8" s="135"/>
      <c r="C8" s="8"/>
      <c r="D8" s="18"/>
      <c r="F8" s="18" t="s">
        <v>8</v>
      </c>
      <c r="G8" s="1"/>
      <c r="H8" s="20"/>
    </row>
    <row r="9" spans="1:11" x14ac:dyDescent="0.2">
      <c r="A9" s="21"/>
      <c r="H9" s="22"/>
    </row>
    <row r="10" spans="1:11" ht="16.5" customHeight="1" thickBot="1" x14ac:dyDescent="0.25">
      <c r="A10" s="23"/>
      <c r="B10" s="24"/>
      <c r="C10" s="24"/>
      <c r="D10" s="24"/>
      <c r="E10" s="24"/>
      <c r="F10" s="24"/>
      <c r="G10" s="24"/>
      <c r="H10" s="25"/>
    </row>
    <row r="11" spans="1:11" ht="17.25" customHeight="1" thickBot="1" x14ac:dyDescent="0.25">
      <c r="A11" s="119" t="s">
        <v>9</v>
      </c>
      <c r="B11" s="120"/>
      <c r="C11" s="120"/>
      <c r="D11" s="120"/>
      <c r="E11" s="120"/>
      <c r="F11" s="120"/>
      <c r="G11" s="120"/>
      <c r="H11" s="121"/>
    </row>
    <row r="12" spans="1:11" ht="26.25" customHeight="1" thickBot="1" x14ac:dyDescent="0.3">
      <c r="A12" s="122" t="s">
        <v>60</v>
      </c>
      <c r="B12" s="123"/>
      <c r="C12" s="123"/>
      <c r="D12" s="123"/>
      <c r="E12" s="124"/>
      <c r="F12" s="125"/>
      <c r="G12" s="126"/>
      <c r="H12" s="127"/>
      <c r="K12" s="10" t="s">
        <v>10</v>
      </c>
    </row>
    <row r="13" spans="1:11" ht="12" customHeight="1" thickTop="1" x14ac:dyDescent="0.2">
      <c r="A13" s="128"/>
      <c r="B13" s="26" t="s">
        <v>2</v>
      </c>
      <c r="C13" s="27" t="s">
        <v>11</v>
      </c>
      <c r="D13" s="129" t="s">
        <v>12</v>
      </c>
      <c r="E13" s="130"/>
      <c r="F13" s="131" t="s">
        <v>13</v>
      </c>
      <c r="G13" s="132"/>
      <c r="H13" s="133"/>
    </row>
    <row r="14" spans="1:11" ht="14.25" customHeight="1" x14ac:dyDescent="0.2">
      <c r="A14" s="128"/>
      <c r="B14" s="28" t="s">
        <v>14</v>
      </c>
      <c r="C14" s="2"/>
      <c r="D14" s="107"/>
      <c r="E14" s="108"/>
      <c r="F14" s="109">
        <f>IFERROR($F$12-$D$14, 0)</f>
        <v>0</v>
      </c>
      <c r="G14" s="110"/>
      <c r="H14" s="111"/>
    </row>
    <row r="15" spans="1:11" ht="14.25" customHeight="1" x14ac:dyDescent="0.2">
      <c r="A15" s="128"/>
      <c r="B15" s="28" t="s">
        <v>15</v>
      </c>
      <c r="C15" s="2"/>
      <c r="D15" s="107"/>
      <c r="E15" s="108"/>
      <c r="F15" s="109">
        <f>IFERROR($F$12-$D$14-$D$15, 0)</f>
        <v>0</v>
      </c>
      <c r="G15" s="110"/>
      <c r="H15" s="111"/>
    </row>
    <row r="16" spans="1:11" ht="14.25" customHeight="1" x14ac:dyDescent="0.2">
      <c r="A16" s="128"/>
      <c r="B16" s="28" t="s">
        <v>16</v>
      </c>
      <c r="C16" s="2"/>
      <c r="D16" s="107"/>
      <c r="E16" s="108"/>
      <c r="F16" s="109">
        <f>IFERROR($F$12-$D$14-$D$15-$D$16, 0)</f>
        <v>0</v>
      </c>
      <c r="G16" s="110"/>
      <c r="H16" s="111"/>
    </row>
    <row r="17" spans="1:8" ht="14.25" customHeight="1" x14ac:dyDescent="0.2">
      <c r="A17" s="128"/>
      <c r="B17" s="28" t="s">
        <v>17</v>
      </c>
      <c r="C17" s="2"/>
      <c r="D17" s="107"/>
      <c r="E17" s="108"/>
      <c r="F17" s="109">
        <f>IFERROR($F$12-$D$14-$D$15-$D$16-$D$17, 0)</f>
        <v>0</v>
      </c>
      <c r="G17" s="110"/>
      <c r="H17" s="111"/>
    </row>
    <row r="18" spans="1:8" ht="14.25" customHeight="1" x14ac:dyDescent="0.2">
      <c r="A18" s="128"/>
      <c r="B18" s="28" t="s">
        <v>18</v>
      </c>
      <c r="C18" s="2"/>
      <c r="D18" s="107"/>
      <c r="E18" s="108"/>
      <c r="F18" s="109">
        <f>IFERROR($F$12-$D$14-$D$15-$D$16-$D$17-$D$18, 0)</f>
        <v>0</v>
      </c>
      <c r="G18" s="110"/>
      <c r="H18" s="111"/>
    </row>
    <row r="19" spans="1:8" ht="14.25" customHeight="1" x14ac:dyDescent="0.2">
      <c r="A19" s="128"/>
      <c r="B19" s="28" t="s">
        <v>19</v>
      </c>
      <c r="C19" s="2"/>
      <c r="D19" s="107"/>
      <c r="E19" s="108"/>
      <c r="F19" s="109">
        <f>IFERROR($F$12-$D$14-$D$15-$D$16-$D$17-$D$18-$D$19, 0)</f>
        <v>0</v>
      </c>
      <c r="G19" s="110"/>
      <c r="H19" s="111"/>
    </row>
    <row r="20" spans="1:8" ht="14.25" customHeight="1" x14ac:dyDescent="0.2">
      <c r="A20" s="128"/>
      <c r="B20" s="28" t="s">
        <v>7</v>
      </c>
      <c r="C20" s="2"/>
      <c r="D20" s="107"/>
      <c r="E20" s="108"/>
      <c r="F20" s="109">
        <f>IFERROR($F$12-$D$14-$D$15-$D$16-$D$17-$D$18-$D$19-$D$20, 0)</f>
        <v>0</v>
      </c>
      <c r="G20" s="110"/>
      <c r="H20" s="111"/>
    </row>
    <row r="21" spans="1:8" ht="14.25" customHeight="1" x14ac:dyDescent="0.2">
      <c r="A21" s="128"/>
      <c r="B21" s="28" t="s">
        <v>20</v>
      </c>
      <c r="C21" s="2"/>
      <c r="D21" s="107"/>
      <c r="E21" s="108"/>
      <c r="F21" s="109">
        <f>IFERROR($F$12-$D$14-$D$15-$D$16-$D$17-$D$18-$D$19-$D$20-$D$21, 0)</f>
        <v>0</v>
      </c>
      <c r="G21" s="110"/>
      <c r="H21" s="111"/>
    </row>
    <row r="22" spans="1:8" ht="14.25" customHeight="1" x14ac:dyDescent="0.2">
      <c r="A22" s="128"/>
      <c r="B22" s="28" t="s">
        <v>21</v>
      </c>
      <c r="C22" s="2"/>
      <c r="D22" s="107"/>
      <c r="E22" s="108"/>
      <c r="F22" s="109">
        <f>IFERROR($F$12-$D$14-$D$15-$D$16-$D$17-$D$18-$D$19-$D$20-$D$21-$D$22, 0)</f>
        <v>0</v>
      </c>
      <c r="G22" s="110"/>
      <c r="H22" s="111"/>
    </row>
    <row r="23" spans="1:8" ht="14.25" customHeight="1" x14ac:dyDescent="0.2">
      <c r="A23" s="128"/>
      <c r="B23" s="28" t="s">
        <v>22</v>
      </c>
      <c r="C23" s="2"/>
      <c r="D23" s="107"/>
      <c r="E23" s="108"/>
      <c r="F23" s="109">
        <f>IFERROR($F$12-$D$14-$D$15-$D$16-$D$17-$D$18-$D$19-$D$20-$D$21-$D$22-$D$23, 0)</f>
        <v>0</v>
      </c>
      <c r="G23" s="110"/>
      <c r="H23" s="111"/>
    </row>
    <row r="24" spans="1:8" ht="14.25" customHeight="1" x14ac:dyDescent="0.2">
      <c r="A24" s="128"/>
      <c r="B24" s="28" t="s">
        <v>23</v>
      </c>
      <c r="C24" s="2"/>
      <c r="D24" s="107"/>
      <c r="E24" s="108"/>
      <c r="F24" s="109">
        <f>IFERROR($F$12-$D$14-$D$15-$D$16-$D$17-$D$18-$D$19-$D$20-$D$21-$D$22-$D$23-$D$24, 0)</f>
        <v>0</v>
      </c>
      <c r="G24" s="110"/>
      <c r="H24" s="111"/>
    </row>
    <row r="25" spans="1:8" ht="14.25" customHeight="1" x14ac:dyDescent="0.2">
      <c r="A25" s="128"/>
      <c r="B25" s="28" t="s">
        <v>24</v>
      </c>
      <c r="C25" s="2"/>
      <c r="D25" s="107"/>
      <c r="E25" s="108"/>
      <c r="F25" s="109">
        <f>IFERROR($F$12-$D$14-$D$15-$D$16-$D$17-$D$18-$D$19-$D$20-$D$21-$D$22-$D$23-$D$24-$D$25, 0)</f>
        <v>0</v>
      </c>
      <c r="G25" s="110"/>
      <c r="H25" s="111"/>
    </row>
    <row r="26" spans="1:8" ht="6.75" customHeight="1" thickBot="1" x14ac:dyDescent="0.25">
      <c r="A26" s="29"/>
      <c r="B26" s="30"/>
      <c r="C26" s="30"/>
      <c r="D26" s="31"/>
      <c r="E26" s="31"/>
      <c r="F26" s="31"/>
      <c r="G26" s="31"/>
      <c r="H26" s="32"/>
    </row>
    <row r="27" spans="1:8" ht="18" customHeight="1" thickTop="1" thickBot="1" x14ac:dyDescent="0.25">
      <c r="A27" s="33"/>
      <c r="B27" s="34"/>
      <c r="C27" s="34"/>
      <c r="D27" s="34"/>
      <c r="E27" s="34"/>
      <c r="F27" s="34"/>
      <c r="G27" s="34"/>
      <c r="H27" s="35"/>
    </row>
    <row r="28" spans="1:8" ht="21" customHeight="1" x14ac:dyDescent="0.2">
      <c r="A28" s="112" t="s">
        <v>25</v>
      </c>
      <c r="B28" s="113"/>
      <c r="C28" s="113"/>
      <c r="D28" s="113"/>
      <c r="E28" s="113"/>
      <c r="F28" s="113"/>
      <c r="G28" s="113"/>
      <c r="H28" s="114"/>
    </row>
    <row r="29" spans="1:8" ht="14.25" customHeight="1" x14ac:dyDescent="0.2">
      <c r="A29" s="36"/>
      <c r="B29" s="37" t="s">
        <v>26</v>
      </c>
      <c r="C29" s="38" t="s">
        <v>27</v>
      </c>
      <c r="D29" s="39"/>
      <c r="E29" s="39"/>
      <c r="F29" s="39"/>
      <c r="G29" s="40"/>
      <c r="H29" s="41"/>
    </row>
    <row r="30" spans="1:8" ht="14.25" customHeight="1" x14ac:dyDescent="0.2">
      <c r="A30" s="36"/>
      <c r="B30" s="38"/>
      <c r="C30" s="115" t="s">
        <v>28</v>
      </c>
      <c r="D30" s="115"/>
      <c r="E30" s="3"/>
      <c r="F30" s="42" t="s">
        <v>29</v>
      </c>
      <c r="G30" s="40"/>
      <c r="H30" s="41"/>
    </row>
    <row r="31" spans="1:8" ht="14.25" customHeight="1" x14ac:dyDescent="0.2">
      <c r="A31" s="36"/>
      <c r="B31" s="38"/>
      <c r="C31" s="115" t="s">
        <v>30</v>
      </c>
      <c r="D31" s="115"/>
      <c r="E31" s="3"/>
      <c r="F31" s="42" t="s">
        <v>31</v>
      </c>
      <c r="G31" s="40"/>
      <c r="H31" s="41"/>
    </row>
    <row r="32" spans="1:8" ht="14.25" customHeight="1" x14ac:dyDescent="0.2">
      <c r="A32" s="43"/>
      <c r="B32" s="106" t="s">
        <v>32</v>
      </c>
      <c r="C32" s="106"/>
      <c r="D32" s="40"/>
      <c r="E32" s="57">
        <f>SUM(E30:E31)</f>
        <v>0</v>
      </c>
      <c r="F32" s="44" t="s">
        <v>33</v>
      </c>
      <c r="G32" s="40"/>
      <c r="H32" s="45"/>
    </row>
    <row r="33" spans="1:12" ht="15" customHeight="1" x14ac:dyDescent="0.2">
      <c r="A33" s="36"/>
      <c r="B33" s="44"/>
      <c r="C33" s="44"/>
      <c r="D33" s="40"/>
      <c r="E33" s="40"/>
      <c r="F33" s="37" t="s">
        <v>10</v>
      </c>
      <c r="G33" s="39"/>
      <c r="H33" s="46"/>
    </row>
    <row r="34" spans="1:12" ht="42.75" customHeight="1" x14ac:dyDescent="0.2">
      <c r="A34" s="47" t="s">
        <v>34</v>
      </c>
      <c r="B34" s="68"/>
      <c r="C34" s="69"/>
      <c r="D34" s="69"/>
      <c r="E34" s="69"/>
      <c r="F34" s="69"/>
      <c r="G34" s="69"/>
      <c r="H34" s="70"/>
    </row>
    <row r="35" spans="1:12" ht="13.5" thickBot="1" x14ac:dyDescent="0.25">
      <c r="A35" s="48"/>
      <c r="B35" s="33"/>
      <c r="C35" s="33"/>
      <c r="D35" s="49"/>
      <c r="E35" s="49"/>
      <c r="F35" s="49"/>
      <c r="G35" s="49"/>
      <c r="H35" s="50"/>
    </row>
    <row r="36" spans="1:12" ht="12.75" customHeight="1" thickBot="1" x14ac:dyDescent="0.25">
      <c r="A36" s="51"/>
      <c r="B36" s="51"/>
      <c r="C36" s="51"/>
      <c r="D36" s="51"/>
      <c r="E36" s="51"/>
      <c r="F36" s="51"/>
      <c r="G36" s="51"/>
      <c r="H36" s="51"/>
    </row>
    <row r="37" spans="1:12" ht="20.100000000000001" customHeight="1" thickTop="1" x14ac:dyDescent="0.2">
      <c r="A37" s="71" t="s">
        <v>35</v>
      </c>
      <c r="B37" s="72"/>
      <c r="C37" s="72"/>
      <c r="D37" s="72"/>
      <c r="E37" s="72"/>
      <c r="F37" s="72"/>
      <c r="G37" s="72"/>
      <c r="H37" s="73"/>
    </row>
    <row r="38" spans="1:12" ht="63" customHeight="1" x14ac:dyDescent="0.2">
      <c r="A38" s="74" t="s">
        <v>61</v>
      </c>
      <c r="B38" s="75"/>
      <c r="C38" s="75"/>
      <c r="D38" s="75"/>
      <c r="E38" s="75"/>
      <c r="F38" s="75"/>
      <c r="G38" s="75"/>
      <c r="H38" s="76"/>
    </row>
    <row r="39" spans="1:12" ht="21.6" customHeight="1" x14ac:dyDescent="0.2">
      <c r="A39" s="52" t="s">
        <v>36</v>
      </c>
      <c r="B39" s="116" t="s">
        <v>10</v>
      </c>
      <c r="C39" s="116"/>
      <c r="D39" s="116"/>
      <c r="E39" s="18" t="s">
        <v>37</v>
      </c>
      <c r="F39" s="117"/>
      <c r="G39" s="117"/>
      <c r="H39" s="118"/>
    </row>
    <row r="40" spans="1:12" ht="21.6" customHeight="1" x14ac:dyDescent="0.2">
      <c r="A40" s="52" t="s">
        <v>38</v>
      </c>
      <c r="B40" s="77"/>
      <c r="C40" s="77"/>
      <c r="D40" s="77"/>
      <c r="E40" s="18" t="s">
        <v>39</v>
      </c>
      <c r="F40" s="69"/>
      <c r="G40" s="78"/>
      <c r="H40" s="79"/>
    </row>
    <row r="41" spans="1:12" ht="12.75" customHeight="1" thickBot="1" x14ac:dyDescent="0.25">
      <c r="A41" s="80"/>
      <c r="B41" s="81"/>
      <c r="C41" s="81"/>
      <c r="D41" s="81"/>
      <c r="E41" s="81"/>
      <c r="F41" s="81"/>
      <c r="G41" s="81"/>
      <c r="H41" s="82"/>
    </row>
    <row r="42" spans="1:12" ht="14.25" thickTop="1" thickBot="1" x14ac:dyDescent="0.25">
      <c r="A42" s="102"/>
      <c r="B42" s="102"/>
      <c r="C42" s="102"/>
      <c r="D42" s="102"/>
      <c r="E42" s="102"/>
      <c r="F42" s="102"/>
      <c r="G42" s="102"/>
      <c r="H42" s="102"/>
    </row>
    <row r="43" spans="1:12" ht="20.100000000000001" customHeight="1" thickTop="1" x14ac:dyDescent="0.2">
      <c r="A43" s="103" t="s">
        <v>40</v>
      </c>
      <c r="B43" s="104"/>
      <c r="C43" s="104"/>
      <c r="D43" s="104"/>
      <c r="E43" s="104"/>
      <c r="F43" s="104"/>
      <c r="G43" s="104"/>
      <c r="H43" s="105"/>
    </row>
    <row r="44" spans="1:12" ht="15" customHeight="1" x14ac:dyDescent="0.2">
      <c r="A44" s="94" t="s">
        <v>41</v>
      </c>
      <c r="B44" s="96" t="s">
        <v>10</v>
      </c>
      <c r="C44" s="96"/>
      <c r="D44" s="96"/>
      <c r="E44" s="97"/>
      <c r="F44" s="100" t="s">
        <v>42</v>
      </c>
      <c r="G44" s="101"/>
      <c r="H44" s="4"/>
    </row>
    <row r="45" spans="1:12" ht="15" customHeight="1" x14ac:dyDescent="0.2">
      <c r="A45" s="95"/>
      <c r="B45" s="98"/>
      <c r="C45" s="98"/>
      <c r="D45" s="98"/>
      <c r="E45" s="99"/>
      <c r="F45" s="100" t="s">
        <v>43</v>
      </c>
      <c r="G45" s="101"/>
      <c r="H45" s="4"/>
    </row>
    <row r="46" spans="1:12" ht="25.5" customHeight="1" x14ac:dyDescent="0.2">
      <c r="A46" s="85" t="s">
        <v>44</v>
      </c>
      <c r="B46" s="87" t="s">
        <v>45</v>
      </c>
      <c r="C46" s="87"/>
      <c r="D46" s="87"/>
      <c r="E46" s="87"/>
      <c r="F46" s="87"/>
      <c r="G46" s="87"/>
      <c r="H46" s="88"/>
      <c r="L46" s="53"/>
    </row>
    <row r="47" spans="1:12" ht="18.75" customHeight="1" x14ac:dyDescent="0.2">
      <c r="A47" s="85"/>
      <c r="B47" s="77" t="s">
        <v>46</v>
      </c>
      <c r="C47" s="77"/>
      <c r="D47" s="77"/>
      <c r="E47" s="54" t="s">
        <v>47</v>
      </c>
      <c r="F47" s="77"/>
      <c r="G47" s="77"/>
      <c r="H47" s="89"/>
    </row>
    <row r="48" spans="1:12" ht="18.75" customHeight="1" x14ac:dyDescent="0.2">
      <c r="A48" s="85"/>
      <c r="B48" s="90"/>
      <c r="C48" s="77"/>
      <c r="D48" s="77"/>
      <c r="E48" s="77"/>
      <c r="F48" s="77"/>
      <c r="G48" s="77"/>
      <c r="H48" s="89"/>
    </row>
    <row r="49" spans="1:8" ht="13.5" thickBot="1" x14ac:dyDescent="0.25">
      <c r="A49" s="86"/>
      <c r="B49" s="91" t="s">
        <v>48</v>
      </c>
      <c r="C49" s="92"/>
      <c r="D49" s="92"/>
      <c r="E49" s="55" t="s">
        <v>38</v>
      </c>
      <c r="F49" s="92" t="s">
        <v>49</v>
      </c>
      <c r="G49" s="92"/>
      <c r="H49" s="93"/>
    </row>
    <row r="50" spans="1:8" ht="13.5" thickTop="1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18"/>
      <c r="B51" s="18"/>
      <c r="C51" s="18"/>
      <c r="D51" s="18"/>
      <c r="E51" s="18"/>
      <c r="F51" s="18"/>
      <c r="G51" s="18"/>
      <c r="H51" s="18"/>
    </row>
    <row r="52" spans="1:8" x14ac:dyDescent="0.2">
      <c r="A52" s="18"/>
      <c r="B52" s="18"/>
      <c r="C52" s="18"/>
      <c r="D52" s="18"/>
      <c r="E52" s="18"/>
      <c r="F52" s="18"/>
      <c r="G52" s="18"/>
      <c r="H52" s="18"/>
    </row>
    <row r="53" spans="1:8" x14ac:dyDescent="0.2">
      <c r="A53" s="18"/>
      <c r="B53" s="18"/>
      <c r="C53" s="18"/>
      <c r="D53" s="18"/>
      <c r="E53" s="18"/>
      <c r="F53" s="18"/>
      <c r="G53" s="18"/>
      <c r="H53" s="18"/>
    </row>
    <row r="54" spans="1:8" x14ac:dyDescent="0.2">
      <c r="A54" s="18"/>
      <c r="B54" s="18"/>
      <c r="C54" s="18"/>
      <c r="D54" s="18"/>
      <c r="E54" s="18"/>
      <c r="F54" s="18"/>
      <c r="G54" s="18"/>
      <c r="H54" s="18"/>
    </row>
    <row r="55" spans="1:8" x14ac:dyDescent="0.2">
      <c r="A55" s="18"/>
      <c r="B55" s="18"/>
      <c r="C55" s="18"/>
      <c r="D55" s="18"/>
      <c r="E55" s="18"/>
      <c r="F55" s="18"/>
      <c r="G55" s="18"/>
      <c r="H55" s="18"/>
    </row>
  </sheetData>
  <sheetProtection algorithmName="SHA-512" hashValue="p/4A7WRJCNMB8fj/WU2yOPnnGuw4FpanPfKwUyNjmR20gm5FX1MMfxAddNFksCDgP8v7XPExFwK+6mtoDW5qfA==" saltValue="QHtF9JNULKj+J9O1pZIeig==" spinCount="100000" sheet="1" objects="1" scenarios="1"/>
  <mergeCells count="64">
    <mergeCell ref="A8:B8"/>
    <mergeCell ref="A2:H2"/>
    <mergeCell ref="C3:D3"/>
    <mergeCell ref="C4:D4"/>
    <mergeCell ref="F5:H5"/>
    <mergeCell ref="C7:H7"/>
    <mergeCell ref="C6:H6"/>
    <mergeCell ref="A11:H11"/>
    <mergeCell ref="A12:E12"/>
    <mergeCell ref="F12:H12"/>
    <mergeCell ref="A13:A25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B32:C32"/>
    <mergeCell ref="D22:E22"/>
    <mergeCell ref="F22:H22"/>
    <mergeCell ref="D23:E23"/>
    <mergeCell ref="F23:H23"/>
    <mergeCell ref="D24:E24"/>
    <mergeCell ref="F24:H24"/>
    <mergeCell ref="D25:E25"/>
    <mergeCell ref="F25:H25"/>
    <mergeCell ref="A28:H28"/>
    <mergeCell ref="C30:D30"/>
    <mergeCell ref="C31:D31"/>
    <mergeCell ref="A41:H41"/>
    <mergeCell ref="A1:H1"/>
    <mergeCell ref="A46:A49"/>
    <mergeCell ref="B46:H46"/>
    <mergeCell ref="B47:D47"/>
    <mergeCell ref="F47:H47"/>
    <mergeCell ref="B48:D48"/>
    <mergeCell ref="E48:H48"/>
    <mergeCell ref="B49:D49"/>
    <mergeCell ref="F49:H49"/>
    <mergeCell ref="A44:A45"/>
    <mergeCell ref="B44:E45"/>
    <mergeCell ref="F44:G44"/>
    <mergeCell ref="F45:G45"/>
    <mergeCell ref="A42:H42"/>
    <mergeCell ref="A43:H43"/>
    <mergeCell ref="B34:H34"/>
    <mergeCell ref="A37:H37"/>
    <mergeCell ref="A38:H38"/>
    <mergeCell ref="B40:D40"/>
    <mergeCell ref="F40:H40"/>
    <mergeCell ref="B39:D39"/>
    <mergeCell ref="F39:H39"/>
  </mergeCells>
  <conditionalFormatting sqref="C8">
    <cfRule type="containsText" dxfId="0" priority="1" operator="containsText" text="January">
      <formula>NOT(ISERROR(SEARCH("January",C8)))</formula>
    </cfRule>
  </conditionalFormatting>
  <dataValidations count="2">
    <dataValidation type="list" allowBlank="1" showInputMessage="1" showErrorMessage="1" sqref="G8" xr:uid="{00000000-0002-0000-0000-000000000000}">
      <formula1>"2019-20, 2020-21, 2021-22, 2022-23, 2023-24"</formula1>
    </dataValidation>
    <dataValidation type="list" allowBlank="1" showInputMessage="1" showErrorMessage="1" sqref="C8" xr:uid="{00000000-0002-0000-0000-000001000000}">
      <formula1>"January, February, March, April, May, June, July, August, September, October, November, December"</formula1>
    </dataValidation>
  </dataValidations>
  <printOptions horizontalCentered="1"/>
  <pageMargins left="0.45" right="0.45" top="0.5" bottom="0.5" header="0.3" footer="0.3"/>
  <pageSetup scale="62" fitToHeight="0" orientation="portrait" r:id="rId1"/>
  <headerFooter>
    <oddFooter>&amp;L8/30/2022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6"/>
  <sheetViews>
    <sheetView zoomScale="120" zoomScaleNormal="120" workbookViewId="0">
      <pane ySplit="5" topLeftCell="A6" activePane="bottomLeft" state="frozen"/>
      <selection pane="bottomLeft" activeCell="O19" sqref="O19"/>
    </sheetView>
  </sheetViews>
  <sheetFormatPr defaultColWidth="9.140625" defaultRowHeight="12.75" x14ac:dyDescent="0.2"/>
  <cols>
    <col min="1" max="1" width="7.42578125" style="60" customWidth="1"/>
    <col min="2" max="2" width="11.28515625" style="60" customWidth="1"/>
    <col min="3" max="3" width="9.140625" style="60"/>
    <col min="4" max="4" width="7.5703125" style="60" customWidth="1"/>
    <col min="5" max="6" width="9.140625" style="60"/>
    <col min="7" max="7" width="23.140625" style="60" customWidth="1"/>
    <col min="8" max="9" width="9.140625" style="60"/>
    <col min="10" max="11" width="16.5703125" style="60" customWidth="1"/>
    <col min="12" max="16384" width="9.140625" style="60"/>
  </cols>
  <sheetData>
    <row r="1" spans="1:11" ht="50.1" customHeight="1" thickBot="1" x14ac:dyDescent="0.25">
      <c r="A1" s="146" t="s">
        <v>65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16.5" thickBot="1" x14ac:dyDescent="0.25">
      <c r="A2" s="171" t="str">
        <f>'1. STRTP Summary Form'!F5&amp;" - "&amp;'1. STRTP Summary Form'!C3</f>
        <v xml:space="preserve"> - </v>
      </c>
      <c r="B2" s="172"/>
      <c r="C2" s="172"/>
      <c r="D2" s="172"/>
      <c r="E2" s="172"/>
      <c r="F2" s="172"/>
      <c r="G2" s="172"/>
      <c r="H2" s="172"/>
      <c r="I2" s="172"/>
      <c r="J2" s="59" t="str">
        <f>'1. STRTP Summary Form'!A6</f>
        <v>Date of Invoice:</v>
      </c>
      <c r="K2" s="173">
        <f>'1. STRTP Summary Form'!B6</f>
        <v>0</v>
      </c>
    </row>
    <row r="3" spans="1:11" ht="20.100000000000001" customHeight="1" x14ac:dyDescent="0.2">
      <c r="A3" s="156" t="s">
        <v>62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1" ht="18" customHeight="1" x14ac:dyDescent="0.2">
      <c r="A4" s="161" t="s">
        <v>50</v>
      </c>
      <c r="B4" s="163" t="s">
        <v>51</v>
      </c>
      <c r="C4" s="164"/>
      <c r="D4" s="164"/>
      <c r="E4" s="164"/>
      <c r="F4" s="164"/>
      <c r="G4" s="164"/>
      <c r="H4" s="164"/>
      <c r="I4" s="165"/>
      <c r="J4" s="159" t="s">
        <v>52</v>
      </c>
      <c r="K4" s="160"/>
    </row>
    <row r="5" spans="1:11" x14ac:dyDescent="0.2">
      <c r="A5" s="162"/>
      <c r="B5" s="166"/>
      <c r="C5" s="167"/>
      <c r="D5" s="167"/>
      <c r="E5" s="167"/>
      <c r="F5" s="167"/>
      <c r="G5" s="167"/>
      <c r="H5" s="167"/>
      <c r="I5" s="168"/>
      <c r="J5" s="61" t="s">
        <v>63</v>
      </c>
      <c r="K5" s="62" t="s">
        <v>64</v>
      </c>
    </row>
    <row r="6" spans="1:11" ht="15" customHeight="1" x14ac:dyDescent="0.2">
      <c r="A6" s="63">
        <v>1</v>
      </c>
      <c r="B6" s="153"/>
      <c r="C6" s="154"/>
      <c r="D6" s="154"/>
      <c r="E6" s="154"/>
      <c r="F6" s="154"/>
      <c r="G6" s="154"/>
      <c r="H6" s="154"/>
      <c r="I6" s="155"/>
      <c r="J6" s="5"/>
      <c r="K6" s="5"/>
    </row>
    <row r="7" spans="1:11" ht="15" customHeight="1" x14ac:dyDescent="0.2">
      <c r="A7" s="64">
        <v>2</v>
      </c>
      <c r="B7" s="153"/>
      <c r="C7" s="154"/>
      <c r="D7" s="154"/>
      <c r="E7" s="154"/>
      <c r="F7" s="154"/>
      <c r="G7" s="154"/>
      <c r="H7" s="154"/>
      <c r="I7" s="155"/>
      <c r="J7" s="6"/>
      <c r="K7" s="6"/>
    </row>
    <row r="8" spans="1:11" ht="15" customHeight="1" x14ac:dyDescent="0.2">
      <c r="A8" s="63">
        <v>3</v>
      </c>
      <c r="B8" s="153"/>
      <c r="C8" s="154"/>
      <c r="D8" s="154"/>
      <c r="E8" s="154"/>
      <c r="F8" s="154"/>
      <c r="G8" s="154"/>
      <c r="H8" s="154"/>
      <c r="I8" s="155"/>
      <c r="J8" s="6"/>
      <c r="K8" s="6"/>
    </row>
    <row r="9" spans="1:11" ht="15" customHeight="1" x14ac:dyDescent="0.2">
      <c r="A9" s="64">
        <v>4</v>
      </c>
      <c r="B9" s="153"/>
      <c r="C9" s="154"/>
      <c r="D9" s="154"/>
      <c r="E9" s="154"/>
      <c r="F9" s="154"/>
      <c r="G9" s="154"/>
      <c r="H9" s="154"/>
      <c r="I9" s="155"/>
      <c r="J9" s="6"/>
      <c r="K9" s="6"/>
    </row>
    <row r="10" spans="1:11" ht="15" customHeight="1" x14ac:dyDescent="0.2">
      <c r="A10" s="63">
        <v>5</v>
      </c>
      <c r="B10" s="153"/>
      <c r="C10" s="154"/>
      <c r="D10" s="154"/>
      <c r="E10" s="154"/>
      <c r="F10" s="154"/>
      <c r="G10" s="154"/>
      <c r="H10" s="154"/>
      <c r="I10" s="155"/>
      <c r="J10" s="6"/>
      <c r="K10" s="6"/>
    </row>
    <row r="11" spans="1:11" ht="15" customHeight="1" x14ac:dyDescent="0.2">
      <c r="A11" s="64">
        <v>6</v>
      </c>
      <c r="B11" s="153"/>
      <c r="C11" s="154"/>
      <c r="D11" s="154"/>
      <c r="E11" s="154"/>
      <c r="F11" s="154"/>
      <c r="G11" s="154"/>
      <c r="H11" s="154"/>
      <c r="I11" s="155"/>
      <c r="J11" s="6"/>
      <c r="K11" s="6"/>
    </row>
    <row r="12" spans="1:11" ht="15" customHeight="1" x14ac:dyDescent="0.2">
      <c r="A12" s="63">
        <v>7</v>
      </c>
      <c r="B12" s="153"/>
      <c r="C12" s="154"/>
      <c r="D12" s="154"/>
      <c r="E12" s="154"/>
      <c r="F12" s="154"/>
      <c r="G12" s="154"/>
      <c r="H12" s="154"/>
      <c r="I12" s="155"/>
      <c r="J12" s="6"/>
      <c r="K12" s="6"/>
    </row>
    <row r="13" spans="1:11" ht="15" customHeight="1" x14ac:dyDescent="0.2">
      <c r="A13" s="64">
        <v>8</v>
      </c>
      <c r="B13" s="153"/>
      <c r="C13" s="154"/>
      <c r="D13" s="154"/>
      <c r="E13" s="154"/>
      <c r="F13" s="154"/>
      <c r="G13" s="154"/>
      <c r="H13" s="154"/>
      <c r="I13" s="155"/>
      <c r="J13" s="6"/>
      <c r="K13" s="6"/>
    </row>
    <row r="14" spans="1:11" ht="15" customHeight="1" x14ac:dyDescent="0.2">
      <c r="A14" s="63">
        <v>9</v>
      </c>
      <c r="B14" s="153"/>
      <c r="C14" s="154"/>
      <c r="D14" s="154"/>
      <c r="E14" s="154"/>
      <c r="F14" s="154"/>
      <c r="G14" s="154"/>
      <c r="H14" s="154"/>
      <c r="I14" s="155"/>
      <c r="J14" s="6"/>
      <c r="K14" s="6"/>
    </row>
    <row r="15" spans="1:11" ht="15" customHeight="1" x14ac:dyDescent="0.2">
      <c r="A15" s="64">
        <v>10</v>
      </c>
      <c r="B15" s="153"/>
      <c r="C15" s="154"/>
      <c r="D15" s="154"/>
      <c r="E15" s="154"/>
      <c r="F15" s="154"/>
      <c r="G15" s="154"/>
      <c r="H15" s="154"/>
      <c r="I15" s="155"/>
      <c r="J15" s="6"/>
      <c r="K15" s="6"/>
    </row>
    <row r="16" spans="1:11" ht="15" customHeight="1" x14ac:dyDescent="0.2">
      <c r="A16" s="63">
        <v>11</v>
      </c>
      <c r="B16" s="153"/>
      <c r="C16" s="154"/>
      <c r="D16" s="154"/>
      <c r="E16" s="154"/>
      <c r="F16" s="154"/>
      <c r="G16" s="154"/>
      <c r="H16" s="154"/>
      <c r="I16" s="155"/>
      <c r="J16" s="6"/>
      <c r="K16" s="6"/>
    </row>
    <row r="17" spans="1:11" ht="15" customHeight="1" x14ac:dyDescent="0.2">
      <c r="A17" s="64">
        <v>12</v>
      </c>
      <c r="B17" s="153"/>
      <c r="C17" s="154"/>
      <c r="D17" s="154"/>
      <c r="E17" s="154"/>
      <c r="F17" s="154"/>
      <c r="G17" s="154"/>
      <c r="H17" s="154"/>
      <c r="I17" s="155"/>
      <c r="J17" s="6"/>
      <c r="K17" s="6"/>
    </row>
    <row r="18" spans="1:11" ht="15" customHeight="1" x14ac:dyDescent="0.2">
      <c r="A18" s="63">
        <v>13</v>
      </c>
      <c r="B18" s="153"/>
      <c r="C18" s="154"/>
      <c r="D18" s="154"/>
      <c r="E18" s="154"/>
      <c r="F18" s="154"/>
      <c r="G18" s="154"/>
      <c r="H18" s="154"/>
      <c r="I18" s="155"/>
      <c r="J18" s="6"/>
      <c r="K18" s="6"/>
    </row>
    <row r="19" spans="1:11" ht="15" customHeight="1" x14ac:dyDescent="0.2">
      <c r="A19" s="64">
        <v>14</v>
      </c>
      <c r="B19" s="153"/>
      <c r="C19" s="154"/>
      <c r="D19" s="154"/>
      <c r="E19" s="154"/>
      <c r="F19" s="154"/>
      <c r="G19" s="154"/>
      <c r="H19" s="154"/>
      <c r="I19" s="155"/>
      <c r="J19" s="6"/>
      <c r="K19" s="6"/>
    </row>
    <row r="20" spans="1:11" ht="15" customHeight="1" x14ac:dyDescent="0.2">
      <c r="A20" s="63">
        <v>15</v>
      </c>
      <c r="B20" s="153"/>
      <c r="C20" s="154"/>
      <c r="D20" s="154"/>
      <c r="E20" s="154"/>
      <c r="F20" s="154"/>
      <c r="G20" s="154"/>
      <c r="H20" s="154"/>
      <c r="I20" s="155"/>
      <c r="J20" s="6"/>
      <c r="K20" s="6"/>
    </row>
    <row r="21" spans="1:11" ht="15" customHeight="1" x14ac:dyDescent="0.2">
      <c r="A21" s="64">
        <v>16</v>
      </c>
      <c r="B21" s="153"/>
      <c r="C21" s="154"/>
      <c r="D21" s="154"/>
      <c r="E21" s="154"/>
      <c r="F21" s="154"/>
      <c r="G21" s="154"/>
      <c r="H21" s="154"/>
      <c r="I21" s="155"/>
      <c r="J21" s="6"/>
      <c r="K21" s="6"/>
    </row>
    <row r="22" spans="1:11" ht="15" customHeight="1" x14ac:dyDescent="0.2">
      <c r="A22" s="63">
        <v>17</v>
      </c>
      <c r="B22" s="153"/>
      <c r="C22" s="154"/>
      <c r="D22" s="154"/>
      <c r="E22" s="154"/>
      <c r="F22" s="154"/>
      <c r="G22" s="154"/>
      <c r="H22" s="154"/>
      <c r="I22" s="155"/>
      <c r="J22" s="6"/>
      <c r="K22" s="6"/>
    </row>
    <row r="23" spans="1:11" ht="15" customHeight="1" x14ac:dyDescent="0.2">
      <c r="A23" s="64">
        <v>18</v>
      </c>
      <c r="B23" s="153"/>
      <c r="C23" s="154"/>
      <c r="D23" s="154"/>
      <c r="E23" s="154"/>
      <c r="F23" s="154"/>
      <c r="G23" s="154"/>
      <c r="H23" s="154"/>
      <c r="I23" s="155"/>
      <c r="J23" s="6"/>
      <c r="K23" s="6"/>
    </row>
    <row r="24" spans="1:11" ht="15" customHeight="1" x14ac:dyDescent="0.2">
      <c r="A24" s="63">
        <v>19</v>
      </c>
      <c r="B24" s="153"/>
      <c r="C24" s="154"/>
      <c r="D24" s="154"/>
      <c r="E24" s="154"/>
      <c r="F24" s="154"/>
      <c r="G24" s="154"/>
      <c r="H24" s="154"/>
      <c r="I24" s="155"/>
      <c r="J24" s="6"/>
      <c r="K24" s="6"/>
    </row>
    <row r="25" spans="1:11" ht="15" customHeight="1" x14ac:dyDescent="0.2">
      <c r="A25" s="64">
        <v>20</v>
      </c>
      <c r="B25" s="153"/>
      <c r="C25" s="154"/>
      <c r="D25" s="154"/>
      <c r="E25" s="154"/>
      <c r="F25" s="154"/>
      <c r="G25" s="154"/>
      <c r="H25" s="154"/>
      <c r="I25" s="155"/>
      <c r="J25" s="6"/>
      <c r="K25" s="6"/>
    </row>
    <row r="26" spans="1:11" ht="15" customHeight="1" x14ac:dyDescent="0.2">
      <c r="A26" s="63">
        <v>21</v>
      </c>
      <c r="B26" s="153"/>
      <c r="C26" s="154"/>
      <c r="D26" s="154"/>
      <c r="E26" s="154"/>
      <c r="F26" s="154"/>
      <c r="G26" s="154"/>
      <c r="H26" s="154"/>
      <c r="I26" s="155"/>
      <c r="J26" s="6"/>
      <c r="K26" s="6"/>
    </row>
    <row r="27" spans="1:11" ht="15" customHeight="1" x14ac:dyDescent="0.2">
      <c r="A27" s="64">
        <v>22</v>
      </c>
      <c r="B27" s="153"/>
      <c r="C27" s="154"/>
      <c r="D27" s="154"/>
      <c r="E27" s="154"/>
      <c r="F27" s="154"/>
      <c r="G27" s="154"/>
      <c r="H27" s="154"/>
      <c r="I27" s="155"/>
      <c r="J27" s="6"/>
      <c r="K27" s="6"/>
    </row>
    <row r="28" spans="1:11" ht="15" customHeight="1" x14ac:dyDescent="0.2">
      <c r="A28" s="63">
        <v>23</v>
      </c>
      <c r="B28" s="153"/>
      <c r="C28" s="154"/>
      <c r="D28" s="154"/>
      <c r="E28" s="154"/>
      <c r="F28" s="154"/>
      <c r="G28" s="154"/>
      <c r="H28" s="154"/>
      <c r="I28" s="155"/>
      <c r="J28" s="6"/>
      <c r="K28" s="6"/>
    </row>
    <row r="29" spans="1:11" ht="15" customHeight="1" x14ac:dyDescent="0.2">
      <c r="A29" s="64">
        <v>24</v>
      </c>
      <c r="B29" s="153"/>
      <c r="C29" s="154"/>
      <c r="D29" s="154"/>
      <c r="E29" s="154"/>
      <c r="F29" s="154"/>
      <c r="G29" s="154"/>
      <c r="H29" s="154"/>
      <c r="I29" s="155"/>
      <c r="J29" s="6"/>
      <c r="K29" s="6"/>
    </row>
    <row r="30" spans="1:11" ht="15" customHeight="1" x14ac:dyDescent="0.2">
      <c r="A30" s="63">
        <v>25</v>
      </c>
      <c r="B30" s="153"/>
      <c r="C30" s="154"/>
      <c r="D30" s="154"/>
      <c r="E30" s="154"/>
      <c r="F30" s="154"/>
      <c r="G30" s="154"/>
      <c r="H30" s="154"/>
      <c r="I30" s="155"/>
      <c r="J30" s="6"/>
      <c r="K30" s="6"/>
    </row>
    <row r="31" spans="1:11" ht="15" customHeight="1" x14ac:dyDescent="0.2">
      <c r="A31" s="64">
        <v>26</v>
      </c>
      <c r="B31" s="153"/>
      <c r="C31" s="154"/>
      <c r="D31" s="154"/>
      <c r="E31" s="154"/>
      <c r="F31" s="154"/>
      <c r="G31" s="154"/>
      <c r="H31" s="154"/>
      <c r="I31" s="155"/>
      <c r="J31" s="6"/>
      <c r="K31" s="6"/>
    </row>
    <row r="32" spans="1:11" ht="15" customHeight="1" x14ac:dyDescent="0.2">
      <c r="A32" s="63">
        <v>27</v>
      </c>
      <c r="B32" s="153"/>
      <c r="C32" s="154"/>
      <c r="D32" s="154"/>
      <c r="E32" s="154"/>
      <c r="F32" s="154"/>
      <c r="G32" s="154"/>
      <c r="H32" s="154"/>
      <c r="I32" s="155"/>
      <c r="J32" s="6"/>
      <c r="K32" s="6"/>
    </row>
    <row r="33" spans="1:11" ht="15" customHeight="1" x14ac:dyDescent="0.2">
      <c r="A33" s="64">
        <v>28</v>
      </c>
      <c r="B33" s="153"/>
      <c r="C33" s="154"/>
      <c r="D33" s="154"/>
      <c r="E33" s="154"/>
      <c r="F33" s="154"/>
      <c r="G33" s="154"/>
      <c r="H33" s="154"/>
      <c r="I33" s="155"/>
      <c r="J33" s="6"/>
      <c r="K33" s="6"/>
    </row>
    <row r="34" spans="1:11" ht="15" customHeight="1" x14ac:dyDescent="0.2">
      <c r="A34" s="63">
        <v>29</v>
      </c>
      <c r="B34" s="153"/>
      <c r="C34" s="154"/>
      <c r="D34" s="154"/>
      <c r="E34" s="154"/>
      <c r="F34" s="154"/>
      <c r="G34" s="154"/>
      <c r="H34" s="154"/>
      <c r="I34" s="155"/>
      <c r="J34" s="6"/>
      <c r="K34" s="6"/>
    </row>
    <row r="35" spans="1:11" ht="15" customHeight="1" x14ac:dyDescent="0.2">
      <c r="A35" s="64">
        <v>30</v>
      </c>
      <c r="B35" s="153"/>
      <c r="C35" s="154"/>
      <c r="D35" s="154"/>
      <c r="E35" s="154"/>
      <c r="F35" s="154"/>
      <c r="G35" s="154"/>
      <c r="H35" s="154"/>
      <c r="I35" s="155"/>
      <c r="J35" s="6"/>
      <c r="K35" s="6"/>
    </row>
    <row r="36" spans="1:11" ht="15" customHeight="1" x14ac:dyDescent="0.2">
      <c r="A36" s="63">
        <v>31</v>
      </c>
      <c r="B36" s="153"/>
      <c r="C36" s="154"/>
      <c r="D36" s="154"/>
      <c r="E36" s="154"/>
      <c r="F36" s="154"/>
      <c r="G36" s="154"/>
      <c r="H36" s="154"/>
      <c r="I36" s="155"/>
      <c r="J36" s="6"/>
      <c r="K36" s="6"/>
    </row>
    <row r="37" spans="1:11" ht="15" customHeight="1" x14ac:dyDescent="0.2">
      <c r="A37" s="64">
        <v>32</v>
      </c>
      <c r="B37" s="153"/>
      <c r="C37" s="154"/>
      <c r="D37" s="154"/>
      <c r="E37" s="154"/>
      <c r="F37" s="154"/>
      <c r="G37" s="154"/>
      <c r="H37" s="154"/>
      <c r="I37" s="155"/>
      <c r="J37" s="6"/>
      <c r="K37" s="6"/>
    </row>
    <row r="38" spans="1:11" ht="15" customHeight="1" x14ac:dyDescent="0.2">
      <c r="A38" s="63">
        <v>33</v>
      </c>
      <c r="B38" s="153"/>
      <c r="C38" s="154"/>
      <c r="D38" s="154"/>
      <c r="E38" s="154"/>
      <c r="F38" s="154"/>
      <c r="G38" s="154"/>
      <c r="H38" s="154"/>
      <c r="I38" s="155"/>
      <c r="J38" s="6"/>
      <c r="K38" s="6"/>
    </row>
    <row r="39" spans="1:11" ht="15" customHeight="1" x14ac:dyDescent="0.2">
      <c r="A39" s="64">
        <v>34</v>
      </c>
      <c r="B39" s="153"/>
      <c r="C39" s="154"/>
      <c r="D39" s="154"/>
      <c r="E39" s="154"/>
      <c r="F39" s="154"/>
      <c r="G39" s="154"/>
      <c r="H39" s="154"/>
      <c r="I39" s="155"/>
      <c r="J39" s="6"/>
      <c r="K39" s="6"/>
    </row>
    <row r="40" spans="1:11" ht="15" customHeight="1" x14ac:dyDescent="0.2">
      <c r="A40" s="63">
        <v>35</v>
      </c>
      <c r="B40" s="153"/>
      <c r="C40" s="154"/>
      <c r="D40" s="154"/>
      <c r="E40" s="154"/>
      <c r="F40" s="154"/>
      <c r="G40" s="154"/>
      <c r="H40" s="154"/>
      <c r="I40" s="155"/>
      <c r="J40" s="6"/>
      <c r="K40" s="6"/>
    </row>
    <row r="41" spans="1:11" ht="15" customHeight="1" x14ac:dyDescent="0.2">
      <c r="A41" s="64">
        <v>36</v>
      </c>
      <c r="B41" s="153"/>
      <c r="C41" s="154"/>
      <c r="D41" s="154"/>
      <c r="E41" s="154"/>
      <c r="F41" s="154"/>
      <c r="G41" s="154"/>
      <c r="H41" s="154"/>
      <c r="I41" s="155"/>
      <c r="J41" s="6"/>
      <c r="K41" s="6"/>
    </row>
    <row r="42" spans="1:11" ht="15" customHeight="1" x14ac:dyDescent="0.2">
      <c r="A42" s="63">
        <v>37</v>
      </c>
      <c r="B42" s="153"/>
      <c r="C42" s="154"/>
      <c r="D42" s="154"/>
      <c r="E42" s="154"/>
      <c r="F42" s="154"/>
      <c r="G42" s="154"/>
      <c r="H42" s="154"/>
      <c r="I42" s="155"/>
      <c r="J42" s="6"/>
      <c r="K42" s="6"/>
    </row>
    <row r="43" spans="1:11" ht="15" customHeight="1" x14ac:dyDescent="0.2">
      <c r="A43" s="64">
        <v>38</v>
      </c>
      <c r="B43" s="153"/>
      <c r="C43" s="154"/>
      <c r="D43" s="154"/>
      <c r="E43" s="154"/>
      <c r="F43" s="154"/>
      <c r="G43" s="154"/>
      <c r="H43" s="154"/>
      <c r="I43" s="155"/>
      <c r="J43" s="6"/>
      <c r="K43" s="6"/>
    </row>
    <row r="44" spans="1:11" ht="15" customHeight="1" x14ac:dyDescent="0.2">
      <c r="A44" s="63">
        <v>39</v>
      </c>
      <c r="B44" s="153"/>
      <c r="C44" s="154"/>
      <c r="D44" s="154"/>
      <c r="E44" s="154"/>
      <c r="F44" s="154"/>
      <c r="G44" s="154"/>
      <c r="H44" s="154"/>
      <c r="I44" s="155"/>
      <c r="J44" s="6"/>
      <c r="K44" s="6"/>
    </row>
    <row r="45" spans="1:11" ht="15" customHeight="1" x14ac:dyDescent="0.2">
      <c r="A45" s="64">
        <v>40</v>
      </c>
      <c r="B45" s="153"/>
      <c r="C45" s="154"/>
      <c r="D45" s="154"/>
      <c r="E45" s="154"/>
      <c r="F45" s="154"/>
      <c r="G45" s="154"/>
      <c r="H45" s="154"/>
      <c r="I45" s="155"/>
      <c r="J45" s="6"/>
      <c r="K45" s="6"/>
    </row>
    <row r="46" spans="1:11" ht="15" customHeight="1" x14ac:dyDescent="0.2">
      <c r="A46" s="63">
        <v>41</v>
      </c>
      <c r="B46" s="153"/>
      <c r="C46" s="154"/>
      <c r="D46" s="154"/>
      <c r="E46" s="154"/>
      <c r="F46" s="154"/>
      <c r="G46" s="154"/>
      <c r="H46" s="154"/>
      <c r="I46" s="155"/>
      <c r="J46" s="6"/>
      <c r="K46" s="6"/>
    </row>
    <row r="47" spans="1:11" ht="15" customHeight="1" x14ac:dyDescent="0.2">
      <c r="A47" s="64">
        <v>42</v>
      </c>
      <c r="B47" s="153"/>
      <c r="C47" s="154"/>
      <c r="D47" s="154"/>
      <c r="E47" s="154"/>
      <c r="F47" s="154"/>
      <c r="G47" s="154"/>
      <c r="H47" s="154"/>
      <c r="I47" s="155"/>
      <c r="J47" s="6"/>
      <c r="K47" s="6"/>
    </row>
    <row r="48" spans="1:11" ht="15" customHeight="1" x14ac:dyDescent="0.2">
      <c r="A48" s="63">
        <v>43</v>
      </c>
      <c r="B48" s="153"/>
      <c r="C48" s="154"/>
      <c r="D48" s="154"/>
      <c r="E48" s="154"/>
      <c r="F48" s="154"/>
      <c r="G48" s="154"/>
      <c r="H48" s="154"/>
      <c r="I48" s="155"/>
      <c r="J48" s="6"/>
      <c r="K48" s="6"/>
    </row>
    <row r="49" spans="1:11" ht="15" customHeight="1" x14ac:dyDescent="0.2">
      <c r="A49" s="64">
        <v>44</v>
      </c>
      <c r="B49" s="153"/>
      <c r="C49" s="154"/>
      <c r="D49" s="154"/>
      <c r="E49" s="154"/>
      <c r="F49" s="154"/>
      <c r="G49" s="154"/>
      <c r="H49" s="154"/>
      <c r="I49" s="155"/>
      <c r="J49" s="6"/>
      <c r="K49" s="6"/>
    </row>
    <row r="50" spans="1:11" ht="15" customHeight="1" x14ac:dyDescent="0.2">
      <c r="A50" s="63">
        <v>45</v>
      </c>
      <c r="B50" s="153"/>
      <c r="C50" s="154"/>
      <c r="D50" s="154"/>
      <c r="E50" s="154"/>
      <c r="F50" s="154"/>
      <c r="G50" s="154"/>
      <c r="H50" s="154"/>
      <c r="I50" s="155"/>
      <c r="J50" s="6"/>
      <c r="K50" s="6"/>
    </row>
    <row r="51" spans="1:11" ht="15" customHeight="1" x14ac:dyDescent="0.2">
      <c r="A51" s="64">
        <v>46</v>
      </c>
      <c r="B51" s="153"/>
      <c r="C51" s="154"/>
      <c r="D51" s="154"/>
      <c r="E51" s="154"/>
      <c r="F51" s="154"/>
      <c r="G51" s="154"/>
      <c r="H51" s="154"/>
      <c r="I51" s="155"/>
      <c r="J51" s="6"/>
      <c r="K51" s="6"/>
    </row>
    <row r="52" spans="1:11" ht="15" customHeight="1" x14ac:dyDescent="0.2">
      <c r="A52" s="65">
        <v>47</v>
      </c>
      <c r="B52" s="153"/>
      <c r="C52" s="154"/>
      <c r="D52" s="154"/>
      <c r="E52" s="154"/>
      <c r="F52" s="154"/>
      <c r="G52" s="154"/>
      <c r="H52" s="154"/>
      <c r="I52" s="155"/>
      <c r="J52" s="6"/>
      <c r="K52" s="6"/>
    </row>
    <row r="53" spans="1:11" ht="21" customHeight="1" thickBot="1" x14ac:dyDescent="0.25">
      <c r="A53" s="148" t="s">
        <v>57</v>
      </c>
      <c r="B53" s="149"/>
      <c r="C53" s="149"/>
      <c r="D53" s="149"/>
      <c r="E53" s="149"/>
      <c r="F53" s="149"/>
      <c r="G53" s="149"/>
      <c r="H53" s="149"/>
      <c r="I53" s="150"/>
      <c r="J53" s="67">
        <f>SUM(J6:J52)</f>
        <v>0</v>
      </c>
      <c r="K53" s="67">
        <f>SUM(K6:K52)</f>
        <v>0</v>
      </c>
    </row>
    <row r="54" spans="1:11" ht="21" customHeight="1" thickBot="1" x14ac:dyDescent="0.25">
      <c r="A54" s="148" t="s">
        <v>55</v>
      </c>
      <c r="B54" s="149"/>
      <c r="C54" s="149"/>
      <c r="D54" s="149"/>
      <c r="E54" s="149"/>
      <c r="F54" s="149"/>
      <c r="G54" s="149"/>
      <c r="H54" s="149"/>
      <c r="I54" s="150"/>
      <c r="J54" s="151">
        <f>J53+K53</f>
        <v>0</v>
      </c>
      <c r="K54" s="152"/>
    </row>
    <row r="55" spans="1:11" x14ac:dyDescent="0.2">
      <c r="A55" s="66"/>
      <c r="G55" s="66"/>
      <c r="J55" s="66"/>
      <c r="K55" s="66"/>
    </row>
    <row r="56" spans="1:11" x14ac:dyDescent="0.2">
      <c r="A56" s="66"/>
      <c r="G56" s="66"/>
      <c r="J56" s="66"/>
      <c r="K56" s="66"/>
    </row>
  </sheetData>
  <sheetProtection algorithmName="SHA-512" hashValue="S8AalJS69N/x4Ur/flyAFshao2ZwVVkh4YMU484Ddom3c3FUu05O+x/IN/i5WdlEGeVWh1p5bUcI5Rl47rPYVw==" saltValue="LEYqEImBPSfcisG5vWjOMg==" spinCount="100000" sheet="1" objects="1" scenarios="1"/>
  <mergeCells count="56">
    <mergeCell ref="B19:I19"/>
    <mergeCell ref="B30:I30"/>
    <mergeCell ref="B33:I33"/>
    <mergeCell ref="B35:I35"/>
    <mergeCell ref="B20:I20"/>
    <mergeCell ref="B37:I37"/>
    <mergeCell ref="B38:I38"/>
    <mergeCell ref="B39:I39"/>
    <mergeCell ref="B17:I17"/>
    <mergeCell ref="B18:I18"/>
    <mergeCell ref="B45:I45"/>
    <mergeCell ref="B43:I43"/>
    <mergeCell ref="B44:I44"/>
    <mergeCell ref="B21:I21"/>
    <mergeCell ref="B22:I22"/>
    <mergeCell ref="B23:I23"/>
    <mergeCell ref="B24:I24"/>
    <mergeCell ref="B36:I36"/>
    <mergeCell ref="B31:I31"/>
    <mergeCell ref="B32:I32"/>
    <mergeCell ref="B27:I27"/>
    <mergeCell ref="B28:I28"/>
    <mergeCell ref="B29:I29"/>
    <mergeCell ref="B34:I34"/>
    <mergeCell ref="A3:K3"/>
    <mergeCell ref="A2:I2"/>
    <mergeCell ref="B14:I14"/>
    <mergeCell ref="B15:I15"/>
    <mergeCell ref="B16:I16"/>
    <mergeCell ref="B6:I6"/>
    <mergeCell ref="B7:I7"/>
    <mergeCell ref="B8:I8"/>
    <mergeCell ref="B9:I9"/>
    <mergeCell ref="B10:I10"/>
    <mergeCell ref="B11:I11"/>
    <mergeCell ref="J4:K4"/>
    <mergeCell ref="A4:A5"/>
    <mergeCell ref="B4:I5"/>
    <mergeCell ref="B12:I12"/>
    <mergeCell ref="B13:I13"/>
    <mergeCell ref="A1:K1"/>
    <mergeCell ref="A54:I54"/>
    <mergeCell ref="J54:K54"/>
    <mergeCell ref="B52:I52"/>
    <mergeCell ref="A53:I53"/>
    <mergeCell ref="B40:I40"/>
    <mergeCell ref="B41:I41"/>
    <mergeCell ref="B49:I49"/>
    <mergeCell ref="B50:I50"/>
    <mergeCell ref="B51:I51"/>
    <mergeCell ref="B42:I42"/>
    <mergeCell ref="B46:I46"/>
    <mergeCell ref="B47:I47"/>
    <mergeCell ref="B48:I48"/>
    <mergeCell ref="B25:I25"/>
    <mergeCell ref="B26:I26"/>
  </mergeCells>
  <printOptions horizontalCentered="1"/>
  <pageMargins left="0.25" right="0.25" top="0.5" bottom="0.75" header="0.3" footer="0.3"/>
  <pageSetup scale="81" fitToHeight="0" orientation="portrait" r:id="rId1"/>
  <headerFooter>
    <oddFooter>&amp;L8/30/2022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1. STRTP Summary Form</vt:lpstr>
      <vt:lpstr>2. STRTP Monthly Invoice </vt:lpstr>
      <vt:lpstr>'1. STRTP Summary Form'!Print_Area</vt:lpstr>
      <vt:lpstr>'2. STRTP Monthly Invoice '!Print_Area</vt:lpstr>
      <vt:lpstr>'1. STRTP Summary Form'!Print_Titles</vt:lpstr>
      <vt:lpstr>'2. STRTP Monthly Invoice '!Print_Titles</vt:lpstr>
    </vt:vector>
  </TitlesOfParts>
  <Company>LACDMH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2022-08-30T20:04:54Z</cp:lastPrinted>
  <dcterms:created xsi:type="dcterms:W3CDTF">2019-10-03T17:02:34Z</dcterms:created>
  <dcterms:modified xsi:type="dcterms:W3CDTF">2022-10-19T19:13:38Z</dcterms:modified>
</cp:coreProperties>
</file>