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Finacial Services Bureau\Post CR Shift Request\FY 21-22 Post-CR Shift Requests\"/>
    </mc:Choice>
  </mc:AlternateContent>
  <xr:revisionPtr revIDLastSave="0" documentId="13_ncr:1_{842DD652-3ED3-40E4-906F-5FE932255BC4}" xr6:coauthVersionLast="47" xr6:coauthVersionMax="47" xr10:uidLastSave="{00000000-0000-0000-0000-000000000000}"/>
  <bookViews>
    <workbookView xWindow="-120" yWindow="-120" windowWidth="19440" windowHeight="7620" xr2:uid="{00000000-000D-0000-FFFF-FFFF00000000}"/>
  </bookViews>
  <sheets>
    <sheet name="Shift Request Form" sheetId="1" r:id="rId1"/>
    <sheet name="Match Worksheet " sheetId="2" r:id="rId2"/>
    <sheet name="Instruction" sheetId="4" r:id="rId3"/>
  </sheets>
  <definedNames>
    <definedName name="_xlnm.Print_Area" localSheetId="2">Instruction!$A$1:$P$48</definedName>
    <definedName name="_xlnm.Print_Area" localSheetId="0">'Shift Request Form'!$A$1:$P$45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2" l="1"/>
  <c r="J36" i="2" s="1"/>
  <c r="H36" i="2" l="1"/>
  <c r="F27" i="2"/>
  <c r="F34" i="2" l="1"/>
  <c r="L34" i="2" s="1"/>
  <c r="F35" i="2"/>
  <c r="H35" i="2" s="1"/>
  <c r="L35" i="2" l="1"/>
  <c r="J35" i="2"/>
  <c r="M35" i="2" s="1"/>
  <c r="J34" i="2"/>
  <c r="M34" i="2" s="1"/>
  <c r="O34" i="2" s="1"/>
  <c r="H34" i="2"/>
  <c r="F16" i="2" l="1"/>
  <c r="H16" i="2" s="1"/>
  <c r="F10" i="2"/>
  <c r="H10" i="2" s="1"/>
  <c r="F11" i="2"/>
  <c r="H11" i="2" s="1"/>
  <c r="F12" i="2"/>
  <c r="H12" i="2" s="1"/>
  <c r="F13" i="2"/>
  <c r="H13" i="2" s="1"/>
  <c r="F14" i="2"/>
  <c r="H14" i="2" s="1"/>
  <c r="F15" i="2"/>
  <c r="H15" i="2" s="1"/>
  <c r="F9" i="2"/>
  <c r="H9" i="2" l="1"/>
  <c r="H17" i="2" s="1"/>
  <c r="H19" i="2" s="1"/>
  <c r="F17" i="2"/>
  <c r="F19" i="2" s="1"/>
  <c r="F28" i="2"/>
  <c r="F29" i="2"/>
  <c r="F30" i="2"/>
  <c r="F31" i="2"/>
  <c r="F32" i="2"/>
  <c r="F33" i="2"/>
  <c r="F37" i="2"/>
  <c r="F38" i="2"/>
  <c r="F39" i="2"/>
  <c r="F40" i="2" l="1"/>
  <c r="F42" i="2" s="1"/>
  <c r="H31" i="2"/>
  <c r="K31" i="2"/>
  <c r="J31" i="2"/>
  <c r="J27" i="2"/>
  <c r="K27" i="2"/>
  <c r="H30" i="2"/>
  <c r="K30" i="2"/>
  <c r="J30" i="2"/>
  <c r="H33" i="2"/>
  <c r="J33" i="2"/>
  <c r="L33" i="2"/>
  <c r="H29" i="2"/>
  <c r="K29" i="2"/>
  <c r="J29" i="2"/>
  <c r="H37" i="2"/>
  <c r="J37" i="2"/>
  <c r="L37" i="2"/>
  <c r="J39" i="2"/>
  <c r="K39" i="2"/>
  <c r="H38" i="2"/>
  <c r="K38" i="2"/>
  <c r="J38" i="2"/>
  <c r="H32" i="2"/>
  <c r="J32" i="2"/>
  <c r="K32" i="2"/>
  <c r="H28" i="2"/>
  <c r="K28" i="2"/>
  <c r="J28" i="2"/>
  <c r="H27" i="2"/>
  <c r="H40" i="2" s="1"/>
  <c r="M30" i="2" l="1"/>
  <c r="M28" i="2"/>
  <c r="M31" i="2"/>
  <c r="H42" i="2"/>
  <c r="J40" i="2"/>
  <c r="M27" i="2"/>
  <c r="M32" i="2"/>
  <c r="M37" i="2"/>
  <c r="O37" i="2" s="1"/>
  <c r="L40" i="2"/>
  <c r="M38" i="2"/>
  <c r="M39" i="2"/>
  <c r="M29" i="2"/>
  <c r="M33" i="2"/>
  <c r="O33" i="2" s="1"/>
  <c r="K40" i="2"/>
  <c r="O39" i="2" l="1"/>
  <c r="O32" i="2"/>
  <c r="J44" i="2"/>
  <c r="O29" i="2"/>
  <c r="M40" i="2"/>
  <c r="P32" i="2" l="1"/>
  <c r="O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Myles</author>
  </authors>
  <commentList>
    <comment ref="E16" authorId="0" shapeId="0" xr:uid="{00000000-0006-0000-0200-000001000000}">
      <text>
        <r>
          <rPr>
            <sz val="9"/>
            <color indexed="81"/>
            <rFont val="Tahoma"/>
            <family val="2"/>
          </rPr>
          <t>Let's say claiming was for $500K EPSDT &amp; $300K Non-EPSDT</t>
        </r>
      </text>
    </comment>
    <comment ref="L16" authorId="0" shapeId="0" xr:uid="{00000000-0006-0000-0200-000002000000}">
      <text>
        <r>
          <rPr>
            <sz val="9"/>
            <color indexed="81"/>
            <rFont val="Tahoma"/>
            <family val="2"/>
          </rPr>
          <t>Let's say over-utilization in Non-EPSDT MC occurred</t>
        </r>
      </text>
    </comment>
    <comment ref="E17" authorId="0" shapeId="0" xr:uid="{00000000-0006-0000-0200-000003000000}">
      <text>
        <r>
          <rPr>
            <sz val="9"/>
            <color indexed="81"/>
            <rFont val="Tahoma"/>
            <family val="2"/>
          </rPr>
          <t>Local match used for MCHIP &amp; Non-EPSDT MC</t>
        </r>
      </text>
    </comment>
    <comment ref="H20" authorId="1" shapeId="0" xr:uid="{00000000-0006-0000-0200-000004000000}">
      <text>
        <r>
          <rPr>
            <sz val="9"/>
            <color indexed="81"/>
            <rFont val="Tahoma"/>
            <family val="2"/>
          </rPr>
          <t>Scenario 1: shifting $150K of $200K under-utilized funds from DMH MHS Invoice to DMH MHS Non-MC.</t>
        </r>
      </text>
    </comment>
    <comment ref="H21" authorId="1" shapeId="0" xr:uid="{00000000-0006-0000-0200-000005000000}">
      <text>
        <r>
          <rPr>
            <sz val="9"/>
            <color indexed="81"/>
            <rFont val="Tahoma"/>
            <family val="2"/>
          </rPr>
          <t>Scenario 2: shifting $50K of un-used local match from MHSA RRR MC to MHSA FSP MC to add $100K Non-EPSDT MC ($50K local match + $50K FFP). This will decrease the MHSA RRR MC amount by $50K to $950,000 ($1,000,000 - $50,000).</t>
        </r>
      </text>
    </comment>
    <comment ref="H22" authorId="1" shapeId="0" xr:uid="{00000000-0006-0000-0200-000006000000}">
      <text>
        <r>
          <rPr>
            <sz val="9"/>
            <color indexed="81"/>
            <rFont val="Tahoma"/>
            <family val="2"/>
          </rPr>
          <t xml:space="preserve">Scenario 3: using $5,263 of un-used local match within SFC Wraparound MC to draw down additional $100K of FFP/SGF </t>
        </r>
      </text>
    </comment>
    <comment ref="H23" authorId="1" shapeId="0" xr:uid="{00000000-0006-0000-0200-000007000000}">
      <text>
        <r>
          <rPr>
            <sz val="9"/>
            <color indexed="81"/>
            <rFont val="Tahoma"/>
            <family val="2"/>
          </rPr>
          <t>Scenario 4: using un-used local match within MHSA PEI MC to draw down additional FFP/SGF</t>
        </r>
      </text>
    </comment>
    <comment ref="H24" authorId="1" shapeId="0" xr:uid="{00000000-0006-0000-0200-000008000000}">
      <text>
        <r>
          <rPr>
            <sz val="9"/>
            <color indexed="81"/>
            <rFont val="Tahoma"/>
            <family val="2"/>
          </rPr>
          <t xml:space="preserve">Scenario 5:
1. shift $85,529 un-used local match from Post-Release MC to Post-Release Non-MC. This will increase the Non-MC to $195,529 ($110,000+$85,529) and decrease the MC to $237,681 ($323,210-$85,529).  
2. add additional FFP/SGF (MCE) to Post-Release MC </t>
        </r>
      </text>
    </comment>
  </commentList>
</comments>
</file>

<file path=xl/sharedStrings.xml><?xml version="1.0" encoding="utf-8"?>
<sst xmlns="http://schemas.openxmlformats.org/spreadsheetml/2006/main" count="464" uniqueCount="188">
  <si>
    <t>FROM:</t>
  </si>
  <si>
    <t>TO:</t>
  </si>
  <si>
    <t>LOS ANGELES COUNTY - DEPARTMENT OF MENTAL HEALTH</t>
  </si>
  <si>
    <t>Authorized officer of LE Contractor:</t>
  </si>
  <si>
    <t>Print Name</t>
  </si>
  <si>
    <t>Signature</t>
  </si>
  <si>
    <t>Date</t>
  </si>
  <si>
    <t>LE Number</t>
  </si>
  <si>
    <t>Fiscal Year</t>
  </si>
  <si>
    <t>Name</t>
  </si>
  <si>
    <t>Local Match</t>
  </si>
  <si>
    <t>Cost Report</t>
  </si>
  <si>
    <t xml:space="preserve">Actual Cost </t>
  </si>
  <si>
    <t>Family Preservation Program</t>
  </si>
  <si>
    <t>DCFS Medical Hub Non-MC</t>
  </si>
  <si>
    <t>DCFS PHF MC</t>
  </si>
  <si>
    <t>ODR Diversion Programs Non-MC</t>
  </si>
  <si>
    <t>ODR Diversion Programs MC</t>
  </si>
  <si>
    <t>CalWORKs MHS Non-MC</t>
  </si>
  <si>
    <t>GROW Non-MC</t>
  </si>
  <si>
    <t>DPH Dual Diagnosis Non-MC</t>
  </si>
  <si>
    <t>DCSS Forensic Center Services Invoice</t>
  </si>
  <si>
    <t>DHS EPIC Program Non-MC</t>
  </si>
  <si>
    <t>DHS EPIC Program MC</t>
  </si>
  <si>
    <t>Federal/State Revenue MC</t>
  </si>
  <si>
    <t>DMH Mental Health Services Non-MC</t>
  </si>
  <si>
    <t>DMH Mental Health Services Invoice</t>
  </si>
  <si>
    <t>DMH Mental Health Services MC</t>
  </si>
  <si>
    <t>DMH IMD Step Down Non-MC</t>
  </si>
  <si>
    <t>DMH IMD Step Down Invoice</t>
  </si>
  <si>
    <t xml:space="preserve">DMH IMD Step Down MC </t>
  </si>
  <si>
    <t>MHSA FSP MC</t>
  </si>
  <si>
    <t>MHSA PEI MC</t>
  </si>
  <si>
    <t>Spec Foster Care Wraparound MC</t>
  </si>
  <si>
    <t>Select from the Dropdown Menu</t>
  </si>
  <si>
    <t>SHIFT:</t>
  </si>
  <si>
    <t>Legal Entity Funded Program (as of Amendment #___)</t>
  </si>
  <si>
    <t>Actual Cost</t>
  </si>
  <si>
    <t>Local Match Needed</t>
  </si>
  <si>
    <t>Updated Amount</t>
  </si>
  <si>
    <t>After Shift</t>
  </si>
  <si>
    <t>Updated Local Match</t>
  </si>
  <si>
    <t>Local Match Used</t>
  </si>
  <si>
    <t>REQUEST</t>
  </si>
  <si>
    <t>Legal Entity Name</t>
  </si>
  <si>
    <t>Enter Funded Program Name</t>
  </si>
  <si>
    <t>JJP (JJCPA-MHSAT) Non-MC</t>
  </si>
  <si>
    <t>Funded Program</t>
  </si>
  <si>
    <t>EPSDT</t>
  </si>
  <si>
    <t>MCE</t>
  </si>
  <si>
    <t>MCHIP-EPSDT</t>
  </si>
  <si>
    <t>A</t>
  </si>
  <si>
    <t>B</t>
  </si>
  <si>
    <t>C</t>
  </si>
  <si>
    <t>D</t>
  </si>
  <si>
    <t>15/10</t>
  </si>
  <si>
    <t>15/42</t>
  </si>
  <si>
    <t>15/62</t>
  </si>
  <si>
    <t>E</t>
  </si>
  <si>
    <t>F=D*E</t>
  </si>
  <si>
    <t>G</t>
  </si>
  <si>
    <t>H=F*G</t>
  </si>
  <si>
    <t>Payor (MC Beneficiary Type)</t>
  </si>
  <si>
    <t>Mode/ SFC</t>
  </si>
  <si>
    <t>UOS</t>
  </si>
  <si>
    <t>CR Rate</t>
  </si>
  <si>
    <t>Match %</t>
  </si>
  <si>
    <t>Example:</t>
  </si>
  <si>
    <t>15/10-59</t>
  </si>
  <si>
    <t>15/60-69</t>
  </si>
  <si>
    <t>15/70-79</t>
  </si>
  <si>
    <t>MCHIP (MCHIP Non-EPSDT)</t>
  </si>
  <si>
    <t>Other MC (Non-EPSDT MC)</t>
  </si>
  <si>
    <t>C. Enter applicable Mode (Mode) of Service and Service Function Code (SFC). SFC can be single SFC or in range per unique rate.</t>
  </si>
  <si>
    <t>A. Enter Funded Program Name.</t>
  </si>
  <si>
    <t>B. Enter applicable Medi-Cal Beneficiary Types (Payor).</t>
  </si>
  <si>
    <t>D. Enter Units of Service (UOS) per Cost Report.</t>
  </si>
  <si>
    <t>E. Enter Cost Report Rate (CR Rate) for applicable UOS  and Mode/SFC.</t>
  </si>
  <si>
    <t>Mode/SFC</t>
  </si>
  <si>
    <t>F. Actual Cost is calculated by multiplying UOS by CR Rate (col F = col D x col E).</t>
  </si>
  <si>
    <t>H. Local Match Used/Needed is calcluated by applying the appropriate percentage to the Acual Cost (col H = col F x col G).</t>
  </si>
  <si>
    <t>Balance (Funded Program Amount less Acutal Cost)</t>
  </si>
  <si>
    <t>Funded Prog Amt</t>
  </si>
  <si>
    <t>Legal Entity Financial Summary</t>
  </si>
  <si>
    <t>Total (Column H = Local Match Used/Needed)</t>
  </si>
  <si>
    <t>Add/Shift Amount (Gross)</t>
  </si>
  <si>
    <t>Gross Amount</t>
  </si>
  <si>
    <t>FFP</t>
  </si>
  <si>
    <t>State</t>
  </si>
  <si>
    <t>Local</t>
  </si>
  <si>
    <t>1. Enter Legal Entity (LE) Name.</t>
  </si>
  <si>
    <t>2. Carefully read the statement above and print and sign (Authorized Signer).</t>
  </si>
  <si>
    <t>3. Enter Date, LE Number, and applicable Fiscal Year (FY).</t>
  </si>
  <si>
    <t>4. Enter the latest Amendment number.  If no amendment, enter “Renewal.”</t>
  </si>
  <si>
    <t>5c. Using the applicable FY Cost Report data, enter the unused/available Local Match Amount OR unused Non-MC or Invoice allocation.</t>
  </si>
  <si>
    <t>7. Enter the latest Amendment number.  This should be identical to the entry in step 4 above.</t>
  </si>
  <si>
    <t>9a. Enter the updated gross Funded Program Amount if the shift/add request was approved/processed.</t>
  </si>
  <si>
    <t>9b. Enter the updated Local Match Amount if the shift/add request was approved/processed.</t>
  </si>
  <si>
    <t>5b. Using the applicable FY Cost Report data, enter the Local Match Amount used (Local Match Worksheet with instructions provided if needed).</t>
  </si>
  <si>
    <t>7b. Enter the latest LE Financial Summary Funded Program Amount for the applicable FY.</t>
  </si>
  <si>
    <t>4b. Enter the latest LE Financial Summary Funded Program Amount for the applicable FY.</t>
  </si>
  <si>
    <t>Non-MC</t>
  </si>
  <si>
    <t>Invoice</t>
  </si>
  <si>
    <t>EPSDT MC</t>
  </si>
  <si>
    <t>MCHIP EPSDT</t>
  </si>
  <si>
    <t>MCHIP (Non-EPSDT)</t>
  </si>
  <si>
    <t>Non-EPSDT MC</t>
  </si>
  <si>
    <t>Payor/Subprogram</t>
  </si>
  <si>
    <t>8b. Using the applicable FY Cost Report data, enter the Local Match Amount needed (Local Match Worksheet with instructions provided if needed).</t>
  </si>
  <si>
    <t>is submitting this shift request as provided below.</t>
  </si>
  <si>
    <r>
      <t xml:space="preserve">In accordance with guidelines set forth in the Department of Mental Health (DMH) Policy, </t>
    </r>
    <r>
      <rPr>
        <i/>
        <sz val="10"/>
        <color theme="1"/>
        <rFont val="Arial"/>
        <family val="2"/>
      </rPr>
      <t>Shifting Guidelines for the Legal Entity Agreement</t>
    </r>
    <r>
      <rPr>
        <sz val="10"/>
        <color theme="1"/>
        <rFont val="Arial"/>
        <family val="2"/>
      </rPr>
      <t>,</t>
    </r>
  </si>
  <si>
    <r>
      <t xml:space="preserve">For the last shift request as specified in the DMH Legal Entity (LE) Agreement, Financial Exhibit A, Paragraph X (SURVIVAL: AMENDMENT TO MAXIMUM CONTRACT AMOUNT AND FINANCIAL SUMMARY (ATTACHMENT III)), the LE Contractor understands and agrees that the LE Contractor is responsible for ensuring shift request(s) is(are) based on the Contractor’s complete and accurate Annual Cost Report and in accordance with terms and limitations set forth in the LE Agreement and DMH Policy, </t>
    </r>
    <r>
      <rPr>
        <i/>
        <sz val="10"/>
        <color theme="1"/>
        <rFont val="Arial"/>
        <family val="2"/>
      </rPr>
      <t>Shifting Guidelines for the Legal Entity Agreement</t>
    </r>
    <r>
      <rPr>
        <sz val="10"/>
        <color theme="1"/>
        <rFont val="Arial"/>
        <family val="2"/>
      </rPr>
      <t>.</t>
    </r>
  </si>
  <si>
    <t>Payor/Subprogram to Shift FROM</t>
  </si>
  <si>
    <t>Payor/Subprogram to shift TO</t>
  </si>
  <si>
    <t>Select from Dropdown</t>
  </si>
  <si>
    <t>Local $ Available to shift</t>
  </si>
  <si>
    <t>4c. If applicable, enter the latest LE Financial Summary Local Match Amount for the applicable FY.</t>
  </si>
  <si>
    <t xml:space="preserve">4a. From the dropdown menu, select the Funded Program you are requesting to shift FROM. </t>
  </si>
  <si>
    <t>7a. From the dropdown menu, select the Funded Program you are requesting to shift TO.</t>
  </si>
  <si>
    <t>7c. If applicable, enter the latest LE Financial Summary Local Match Amount for the applicable FY.</t>
  </si>
  <si>
    <t>8a. Using the applicable FY Cost Report data, enter the actual, allowable cost attributed to the Funded Program selected in step 7a.</t>
  </si>
  <si>
    <t>5a. Using the applicable FY Cost Report data, enter the actual, allowable cost attributed to the Funded Program selected in step 4a.</t>
  </si>
  <si>
    <t>8c. From the dropdown menu, select the Subprogram/Payor you are requesting to shift TO.</t>
  </si>
  <si>
    <t>Additional FFP/SGF</t>
  </si>
  <si>
    <t>5d. From the dropdown menu, select the Subprogram/Payor you are requesting to shift FROM.  Use "Additional FFP/SGF" option if requesting to add additional FFP/SGF to the same program using unused local match.</t>
  </si>
  <si>
    <r>
      <t>6. Enter the</t>
    </r>
    <r>
      <rPr>
        <b/>
        <sz val="10"/>
        <color rgb="FF000000"/>
        <rFont val="Arial"/>
        <family val="2"/>
      </rPr>
      <t xml:space="preserve"> gross</t>
    </r>
    <r>
      <rPr>
        <sz val="10"/>
        <color rgb="FF000000"/>
        <rFont val="Arial"/>
        <family val="2"/>
      </rPr>
      <t xml:space="preserve"> amount to be shifted/added.  </t>
    </r>
  </si>
  <si>
    <t>NOTE:</t>
  </si>
  <si>
    <t>DMH:</t>
  </si>
  <si>
    <t>Analyst:</t>
  </si>
  <si>
    <t>Review:</t>
  </si>
  <si>
    <t>MHSA Linkage Services Invoice</t>
  </si>
  <si>
    <t>Comprehensive SOC SAMHSA Non-MC</t>
  </si>
  <si>
    <t>Comprehensive SOC SAMHSA Invoice</t>
  </si>
  <si>
    <t>Project ABC South LA SAMHSA Invoice</t>
  </si>
  <si>
    <t>JJP (JJCPA - MST) Non-MC</t>
  </si>
  <si>
    <t>JJP (JJCPA - New Directions) Non-MC</t>
  </si>
  <si>
    <t>JJP (JJCPA - New Directions) MC</t>
  </si>
  <si>
    <t>CalWORKs Homeless Family Invoice</t>
  </si>
  <si>
    <t>Spec Foster Care-DCFS MAT Non-MC</t>
  </si>
  <si>
    <t>Spec Foster Care Enhanced MHS MC</t>
  </si>
  <si>
    <t>Spec Foster Care MAT MC</t>
  </si>
  <si>
    <t>Spec Foster Care TFC MC</t>
  </si>
  <si>
    <t>Spec Foster Care Wraparound Invoice</t>
  </si>
  <si>
    <t>Juvenile Justice Prog (STOP) Non-MC</t>
  </si>
  <si>
    <t>Juvenile Justice Prog (COD) Non-MC</t>
  </si>
  <si>
    <t>Juvenile Justice Prog (FFT) MC</t>
  </si>
  <si>
    <t xml:space="preserve">Post-Release Comm Sup-CRP Non-MC </t>
  </si>
  <si>
    <t>Post-Release Comm Sup-CRP Invoice</t>
  </si>
  <si>
    <t>Post-Release Comm Sup-CRP MC</t>
  </si>
  <si>
    <t>MHSA FSP Non-MC</t>
  </si>
  <si>
    <t>MHSA FSP Invoice</t>
  </si>
  <si>
    <t>MHSA POE Non-MC</t>
  </si>
  <si>
    <t>MHSA PEI Non-MC</t>
  </si>
  <si>
    <t>MHSA PEI Invoice</t>
  </si>
  <si>
    <t xml:space="preserve"> </t>
  </si>
  <si>
    <t>Spec Foster Care Wraparound Non-MC</t>
  </si>
  <si>
    <t>Measure H Housing FSP Non-MC</t>
  </si>
  <si>
    <t>Measure H Housing FSP Invoice</t>
  </si>
  <si>
    <t>Measure H Housing FSP MC</t>
  </si>
  <si>
    <r>
      <t xml:space="preserve">Please email both the completed and signed PDF file and the electronic Excel file that includes the Post-CR Shift Request Form, Match Worksheet (must be completed and submitted), and the instructions to </t>
    </r>
    <r>
      <rPr>
        <b/>
        <sz val="10"/>
        <color rgb="FF0070C0"/>
        <rFont val="Arial"/>
        <family val="2"/>
      </rPr>
      <t>fsb@dmh.lacounty.gov</t>
    </r>
    <r>
      <rPr>
        <b/>
        <sz val="10"/>
        <color theme="1"/>
        <rFont val="Arial"/>
        <family val="2"/>
      </rPr>
      <t xml:space="preserve"> by the due date.</t>
    </r>
  </si>
  <si>
    <t>MHSA Outpatient Care Services Non-MC</t>
  </si>
  <si>
    <t>MHSA Outpatient Care Services Invoice</t>
  </si>
  <si>
    <t>MHSA Outpatient Care Services MC</t>
  </si>
  <si>
    <t>Homeless Services Non-MC</t>
  </si>
  <si>
    <t>Homeless Services MC</t>
  </si>
  <si>
    <t>Homeless Services Invoice</t>
  </si>
  <si>
    <t>Outreach &amp; Triage Team (OTT) Non-MC</t>
  </si>
  <si>
    <t>Outreach &amp; Triage Team (OTT) MC</t>
  </si>
  <si>
    <t>CARES Act Invoice (CFDA #21.019)</t>
  </si>
  <si>
    <t>MHSA Alternative Crisis Services Non-MC</t>
  </si>
  <si>
    <t>MHSA Alternative Crisis Services Invoice</t>
  </si>
  <si>
    <t>MHSA Alternative Crisis Services MC</t>
  </si>
  <si>
    <t>MHSA PEI Court Diversion Invoice</t>
  </si>
  <si>
    <t>JJP (JJCPA - MST) MC</t>
  </si>
  <si>
    <t>Children's OTT Non-MC</t>
  </si>
  <si>
    <t>Children's OTT MC</t>
  </si>
  <si>
    <t>LEGAL ENTITY CONTRACT REALLOCATION/SHIFT REQUEST FORM FY 2021-2022</t>
  </si>
  <si>
    <t>MHSA Alternative Crisis Svcs Startup Fund Invoice</t>
  </si>
  <si>
    <t>MHSA Housing Supportive Svcs Program Non-MC</t>
  </si>
  <si>
    <t>MHSA Housing Supportive Svcs Program Invoice</t>
  </si>
  <si>
    <t>MHSA Housing Supportive Svcs Program MC</t>
  </si>
  <si>
    <r>
      <t xml:space="preserve">G. Local Match Percentage for FY20-21: 
          </t>
    </r>
    <r>
      <rPr>
        <b/>
        <sz val="11"/>
        <color theme="9" tint="-0.499984740745262"/>
        <rFont val="Calibri"/>
        <family val="2"/>
        <scheme val="minor"/>
      </rPr>
      <t>Regular Medi-Cal:</t>
    </r>
    <r>
      <rPr>
        <b/>
        <sz val="11"/>
        <rFont val="Calibri"/>
        <family val="2"/>
        <scheme val="minor"/>
      </rPr>
      <t xml:space="preserve">  43.80</t>
    </r>
    <r>
      <rPr>
        <b/>
        <sz val="11"/>
        <color theme="1"/>
        <rFont val="Calibri"/>
        <family val="2"/>
        <scheme val="minor"/>
      </rPr>
      <t>% for Non-EPSDT &amp; 0% for EPSDT</t>
    </r>
    <r>
      <rPr>
        <b/>
        <sz val="11"/>
        <color theme="9" tint="-0.499984740745262"/>
        <rFont val="Calibri"/>
        <family val="2"/>
        <scheme val="minor"/>
      </rPr>
      <t xml:space="preserve"> 
          MCE</t>
    </r>
    <r>
      <rPr>
        <b/>
        <sz val="11"/>
        <color theme="1"/>
        <rFont val="Calibri"/>
        <family val="2"/>
        <scheme val="minor"/>
      </rPr>
      <t xml:space="preserve">: 0%
          </t>
    </r>
    <r>
      <rPr>
        <b/>
        <sz val="11"/>
        <color theme="9" tint="-0.499984740745262"/>
        <rFont val="Calibri"/>
        <family val="2"/>
        <scheme val="minor"/>
      </rPr>
      <t>MCHIP:</t>
    </r>
    <r>
      <rPr>
        <b/>
        <sz val="11"/>
        <rFont val="Calibri"/>
        <family val="2"/>
        <scheme val="minor"/>
      </rPr>
      <t xml:space="preserve"> 30.66</t>
    </r>
    <r>
      <rPr>
        <b/>
        <sz val="11"/>
        <color theme="1"/>
        <rFont val="Calibri"/>
        <family val="2"/>
        <scheme val="minor"/>
      </rPr>
      <t>% for N</t>
    </r>
    <r>
      <rPr>
        <b/>
        <sz val="11"/>
        <rFont val="Calibri"/>
        <family val="2"/>
        <scheme val="minor"/>
      </rPr>
      <t>on-EPSDT &amp; 0% for EPSDT</t>
    </r>
  </si>
  <si>
    <t>FY 2021-2022 Cost Report Shift Request Form Instructions:</t>
  </si>
  <si>
    <t>The Local Match Worksheet must be submitted together with the Shift Request Form</t>
  </si>
  <si>
    <t>Juvenile Day Reporting Center Non-MC</t>
  </si>
  <si>
    <t>Children's OTT Invoice</t>
  </si>
  <si>
    <t>Outreach &amp; Triage Team (OTT) Invoice</t>
  </si>
  <si>
    <t>MHSA FSP Incentives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</si>
</sst>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_(* #,##0.0_);_(* \(#,##0.0\);_(* &quot;-&quot;??_);_(@_)"/>
    <numFmt numFmtId="168"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MS Sans Serif"/>
      <family val="2"/>
    </font>
    <font>
      <i/>
      <sz val="10"/>
      <color theme="1"/>
      <name val="Arial"/>
      <family val="2"/>
    </font>
    <font>
      <sz val="9"/>
      <color indexed="81"/>
      <name val="Tahoma"/>
      <family val="2"/>
    </font>
    <font>
      <b/>
      <u/>
      <sz val="10"/>
      <color rgb="FF000000"/>
      <name val="Arial"/>
      <family val="2"/>
    </font>
    <font>
      <sz val="10"/>
      <color rgb="FF000000"/>
      <name val="Arial"/>
      <family val="2"/>
    </font>
    <font>
      <b/>
      <sz val="10"/>
      <color rgb="FF000000"/>
      <name val="Arial"/>
      <family val="2"/>
    </font>
    <font>
      <sz val="10"/>
      <color theme="1" tint="0.34998626667073579"/>
      <name val="Arial"/>
      <family val="2"/>
    </font>
    <font>
      <b/>
      <sz val="11"/>
      <name val="Calibri"/>
      <family val="2"/>
      <scheme val="minor"/>
    </font>
    <font>
      <b/>
      <i/>
      <sz val="10"/>
      <color rgb="FF000099"/>
      <name val="Arial"/>
      <family val="2"/>
    </font>
    <font>
      <b/>
      <sz val="11"/>
      <color theme="9" tint="-0.499984740745262"/>
      <name val="Calibri"/>
      <family val="2"/>
      <scheme val="minor"/>
    </font>
    <font>
      <b/>
      <sz val="10"/>
      <color rgb="FF0070C0"/>
      <name val="Arial"/>
      <family val="2"/>
    </font>
    <font>
      <sz val="10"/>
      <color rgb="FFFF0000"/>
      <name val="Arial"/>
      <family val="2"/>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150">
    <xf numFmtId="0" fontId="0" fillId="0" borderId="0"/>
    <xf numFmtId="43" fontId="1" fillId="0" borderId="0" applyFont="0" applyFill="0" applyBorder="0" applyAlignment="0" applyProtection="0"/>
    <xf numFmtId="0" fontId="5"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17" borderId="2"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7" borderId="0" applyNumberFormat="0" applyBorder="0" applyAlignment="0" applyProtection="0"/>
    <xf numFmtId="0" fontId="5" fillId="0" borderId="0"/>
    <xf numFmtId="0" fontId="1" fillId="0" borderId="0"/>
    <xf numFmtId="0" fontId="5" fillId="4" borderId="7" applyNumberFormat="0" applyFont="0" applyAlignment="0" applyProtection="0"/>
    <xf numFmtId="0" fontId="19" fillId="16" borderId="8" applyNumberFormat="0" applyAlignment="0" applyProtection="0"/>
    <xf numFmtId="9" fontId="6"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17" fillId="0" borderId="0" applyNumberFormat="0" applyFill="0" applyBorder="0" applyAlignment="0" applyProtection="0"/>
    <xf numFmtId="44" fontId="6" fillId="0" borderId="0" applyFont="0" applyFill="0" applyBorder="0" applyAlignment="0" applyProtection="0"/>
    <xf numFmtId="0" fontId="5" fillId="4" borderId="7" applyNumberFormat="0" applyFont="0" applyAlignment="0" applyProtection="0"/>
    <xf numFmtId="9" fontId="6" fillId="0" borderId="0" applyFont="0" applyFill="0" applyBorder="0" applyAlignment="0" applyProtection="0"/>
    <xf numFmtId="0" fontId="9" fillId="16" borderId="1" applyNumberFormat="0" applyAlignment="0" applyProtection="0"/>
    <xf numFmtId="0" fontId="16" fillId="7" borderId="1" applyNumberFormat="0" applyAlignment="0" applyProtection="0"/>
    <xf numFmtId="0" fontId="5" fillId="4" borderId="7" applyNumberFormat="0" applyFont="0" applyAlignment="0" applyProtection="0"/>
    <xf numFmtId="0" fontId="21" fillId="0" borderId="9" applyNumberFormat="0" applyFill="0" applyAlignment="0" applyProtection="0"/>
    <xf numFmtId="0" fontId="5" fillId="0" borderId="0"/>
    <xf numFmtId="44" fontId="5" fillId="0" borderId="0" applyFont="0" applyFill="0" applyBorder="0" applyAlignment="0" applyProtection="0"/>
    <xf numFmtId="0" fontId="5" fillId="4" borderId="7" applyNumberFormat="0" applyFont="0" applyAlignment="0" applyProtection="0"/>
    <xf numFmtId="0" fontId="9" fillId="16" borderId="1" applyNumberFormat="0" applyAlignment="0" applyProtection="0"/>
    <xf numFmtId="0" fontId="16" fillId="7" borderId="1" applyNumberFormat="0" applyAlignment="0" applyProtection="0"/>
    <xf numFmtId="0" fontId="5" fillId="4" borderId="7" applyNumberFormat="0" applyFont="0" applyAlignment="0" applyProtection="0"/>
    <xf numFmtId="0" fontId="21" fillId="0" borderId="9"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43"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5" fillId="0" borderId="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19" fillId="16" borderId="8" applyNumberFormat="0" applyAlignment="0" applyProtection="0"/>
    <xf numFmtId="0" fontId="19" fillId="16" borderId="8" applyNumberFormat="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4" borderId="7" applyNumberFormat="0" applyFont="0" applyAlignment="0" applyProtection="0"/>
    <xf numFmtId="44" fontId="5" fillId="0" borderId="0" applyFont="0" applyFill="0" applyBorder="0" applyAlignment="0" applyProtection="0"/>
    <xf numFmtId="0" fontId="5" fillId="0" borderId="0"/>
    <xf numFmtId="0" fontId="5" fillId="4" borderId="7" applyNumberFormat="0" applyFont="0" applyAlignment="0" applyProtection="0"/>
    <xf numFmtId="0" fontId="5" fillId="4" borderId="7" applyNumberFormat="0" applyFont="0" applyAlignment="0" applyProtection="0"/>
    <xf numFmtId="0" fontId="5" fillId="0" borderId="0"/>
    <xf numFmtId="0" fontId="5" fillId="0" borderId="0"/>
    <xf numFmtId="44" fontId="5" fillId="0" borderId="0" applyFont="0" applyFill="0" applyBorder="0" applyAlignment="0" applyProtection="0"/>
    <xf numFmtId="0" fontId="5" fillId="4" borderId="7" applyNumberFormat="0" applyFont="0" applyAlignment="0" applyProtection="0"/>
    <xf numFmtId="44" fontId="5" fillId="0" borderId="0" applyFont="0" applyFill="0" applyBorder="0" applyAlignment="0" applyProtection="0"/>
    <xf numFmtId="0" fontId="5" fillId="0" borderId="0"/>
    <xf numFmtId="0" fontId="5" fillId="4" borderId="7" applyNumberFormat="0" applyFont="0" applyAlignment="0" applyProtection="0"/>
    <xf numFmtId="0" fontId="5" fillId="4" borderId="7" applyNumberFormat="0" applyFont="0" applyAlignment="0" applyProtection="0"/>
    <xf numFmtId="0" fontId="22" fillId="0" borderId="0"/>
    <xf numFmtId="43"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18">
    <xf numFmtId="0" fontId="0" fillId="0" borderId="0" xfId="0"/>
    <xf numFmtId="0" fontId="5" fillId="0" borderId="0" xfId="0" applyFont="1" applyFill="1" applyBorder="1" applyAlignment="1"/>
    <xf numFmtId="0" fontId="3"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3" fillId="0" borderId="0" xfId="0" applyFont="1" applyProtection="1"/>
    <xf numFmtId="49" fontId="3" fillId="0" borderId="0" xfId="0" applyNumberFormat="1" applyFont="1" applyProtection="1"/>
    <xf numFmtId="164" fontId="3" fillId="0" borderId="0" xfId="0" applyNumberFormat="1" applyFont="1" applyBorder="1" applyAlignment="1" applyProtection="1">
      <alignment horizontal="center"/>
    </xf>
    <xf numFmtId="0" fontId="3" fillId="0" borderId="10" xfId="0" applyFont="1" applyBorder="1" applyAlignment="1" applyProtection="1">
      <alignment horizontal="center"/>
      <protection locked="0"/>
    </xf>
    <xf numFmtId="0" fontId="3" fillId="0" borderId="0" xfId="0" applyFont="1" applyBorder="1" applyAlignment="1" applyProtection="1">
      <alignment horizontal="center"/>
    </xf>
    <xf numFmtId="0" fontId="3" fillId="0" borderId="0" xfId="0" applyFont="1" applyBorder="1" applyAlignment="1"/>
    <xf numFmtId="0" fontId="3" fillId="0" borderId="0" xfId="0" applyFont="1" applyBorder="1" applyAlignment="1" applyProtection="1">
      <alignment horizontal="center"/>
      <protection locked="0"/>
    </xf>
    <xf numFmtId="0" fontId="3" fillId="0" borderId="0" xfId="0" applyFont="1" applyFill="1" applyBorder="1" applyAlignment="1"/>
    <xf numFmtId="0" fontId="3" fillId="0" borderId="0" xfId="0" applyFont="1" applyAlignment="1" applyProtection="1">
      <alignment horizontal="right"/>
    </xf>
    <xf numFmtId="0" fontId="0" fillId="0" borderId="0" xfId="0"/>
    <xf numFmtId="0" fontId="0" fillId="0" borderId="0" xfId="0" applyAlignment="1">
      <alignment horizontal="center"/>
    </xf>
    <xf numFmtId="0" fontId="0" fillId="0" borderId="12" xfId="0" applyBorder="1" applyAlignment="1">
      <alignment horizontal="center" vertical="center" wrapText="1"/>
    </xf>
    <xf numFmtId="166" fontId="0" fillId="19" borderId="14" xfId="148" applyNumberFormat="1" applyFont="1" applyFill="1" applyBorder="1"/>
    <xf numFmtId="0" fontId="0" fillId="19" borderId="12"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43" fontId="0" fillId="0" borderId="0" xfId="0" applyNumberFormat="1"/>
    <xf numFmtId="0" fontId="2" fillId="0" borderId="0" xfId="0" applyFont="1" applyAlignment="1">
      <alignment horizontal="center"/>
    </xf>
    <xf numFmtId="165" fontId="0" fillId="0" borderId="0" xfId="1" applyNumberFormat="1" applyFont="1"/>
    <xf numFmtId="165" fontId="0" fillId="0" borderId="0" xfId="0" applyNumberFormat="1"/>
    <xf numFmtId="49" fontId="4" fillId="0" borderId="0" xfId="0" applyNumberFormat="1" applyFont="1" applyProtection="1"/>
    <xf numFmtId="0" fontId="3" fillId="0" borderId="0" xfId="0" applyFont="1"/>
    <xf numFmtId="0" fontId="3" fillId="0" borderId="0" xfId="0" applyFont="1" applyAlignment="1">
      <alignment horizontal="left"/>
    </xf>
    <xf numFmtId="0" fontId="3" fillId="0" borderId="0" xfId="0" applyFont="1" applyBorder="1" applyAlignment="1" applyProtection="1">
      <protection locked="0"/>
    </xf>
    <xf numFmtId="0" fontId="3" fillId="0" borderId="0" xfId="0" applyFont="1" applyAlignment="1"/>
    <xf numFmtId="0" fontId="4" fillId="21" borderId="0" xfId="0" applyFont="1" applyFill="1"/>
    <xf numFmtId="0" fontId="3" fillId="21" borderId="0" xfId="0" applyFont="1" applyFill="1"/>
    <xf numFmtId="0" fontId="4" fillId="0" borderId="0" xfId="0" applyFont="1"/>
    <xf numFmtId="0" fontId="4" fillId="23" borderId="0" xfId="0" applyFont="1" applyFill="1"/>
    <xf numFmtId="0" fontId="3" fillId="23" borderId="0" xfId="0" applyFont="1" applyFill="1"/>
    <xf numFmtId="0" fontId="3" fillId="20" borderId="26" xfId="0" applyFont="1" applyFill="1" applyBorder="1" applyAlignment="1">
      <alignment horizontal="center" vertical="center"/>
    </xf>
    <xf numFmtId="0" fontId="3" fillId="21" borderId="20" xfId="0" applyFont="1" applyFill="1" applyBorder="1" applyAlignment="1">
      <alignment horizontal="center" vertical="center" wrapText="1"/>
    </xf>
    <xf numFmtId="0" fontId="3" fillId="21" borderId="21" xfId="0" applyFont="1" applyFill="1" applyBorder="1" applyAlignment="1">
      <alignment horizontal="center" vertical="center" wrapText="1"/>
    </xf>
    <xf numFmtId="0" fontId="3" fillId="21" borderId="22" xfId="0" applyFont="1" applyFill="1" applyBorder="1" applyAlignment="1">
      <alignment horizontal="center" vertical="center" wrapText="1"/>
    </xf>
    <xf numFmtId="0" fontId="3" fillId="18" borderId="20"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20" borderId="46" xfId="0" applyFont="1" applyFill="1" applyBorder="1" applyAlignment="1">
      <alignment horizontal="center" vertical="center" wrapText="1"/>
    </xf>
    <xf numFmtId="0" fontId="3" fillId="23" borderId="20" xfId="0" applyFont="1" applyFill="1" applyBorder="1" applyAlignment="1">
      <alignment horizontal="center" vertical="center" wrapText="1"/>
    </xf>
    <xf numFmtId="0" fontId="3" fillId="23" borderId="21" xfId="0" applyFont="1" applyFill="1" applyBorder="1" applyAlignment="1">
      <alignment horizontal="center" vertical="center" wrapText="1"/>
    </xf>
    <xf numFmtId="0" fontId="3" fillId="23" borderId="22" xfId="0" applyFont="1" applyFill="1" applyBorder="1" applyAlignment="1">
      <alignment horizontal="center" vertical="center" wrapText="1"/>
    </xf>
    <xf numFmtId="0" fontId="3" fillId="22" borderId="20" xfId="0" applyFont="1" applyFill="1" applyBorder="1" applyAlignment="1">
      <alignment horizontal="center" vertical="center" wrapText="1"/>
    </xf>
    <xf numFmtId="0" fontId="3" fillId="22" borderId="28" xfId="0" applyFont="1" applyFill="1" applyBorder="1" applyAlignment="1">
      <alignment horizontal="center" vertical="center" wrapText="1"/>
    </xf>
    <xf numFmtId="0" fontId="3" fillId="22" borderId="22" xfId="0" applyFont="1" applyFill="1" applyBorder="1" applyAlignment="1">
      <alignment horizontal="center" vertical="center" wrapText="1"/>
    </xf>
    <xf numFmtId="0" fontId="3" fillId="24" borderId="31"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3" fillId="0" borderId="16" xfId="0" applyFont="1" applyFill="1" applyBorder="1" applyAlignment="1">
      <alignment vertical="center"/>
    </xf>
    <xf numFmtId="165" fontId="3" fillId="0" borderId="16" xfId="1" applyNumberFormat="1" applyFont="1" applyBorder="1" applyAlignment="1">
      <alignment vertical="center"/>
    </xf>
    <xf numFmtId="165" fontId="3" fillId="0" borderId="29" xfId="1" applyNumberFormat="1" applyFont="1" applyBorder="1" applyAlignment="1">
      <alignment vertical="center"/>
    </xf>
    <xf numFmtId="165" fontId="3" fillId="0" borderId="32" xfId="1" applyNumberFormat="1" applyFont="1" applyBorder="1" applyAlignment="1">
      <alignment vertical="center"/>
    </xf>
    <xf numFmtId="0" fontId="3" fillId="0" borderId="11" xfId="0" applyFont="1" applyFill="1" applyBorder="1" applyAlignment="1">
      <alignment vertical="center"/>
    </xf>
    <xf numFmtId="165" fontId="3" fillId="0" borderId="11" xfId="1" applyNumberFormat="1" applyFont="1" applyBorder="1" applyAlignment="1">
      <alignment vertical="center"/>
    </xf>
    <xf numFmtId="0" fontId="3" fillId="0" borderId="12" xfId="0" applyFont="1" applyFill="1" applyBorder="1" applyAlignment="1">
      <alignment vertical="center"/>
    </xf>
    <xf numFmtId="165" fontId="3" fillId="0" borderId="12" xfId="1" applyNumberFormat="1" applyFont="1" applyBorder="1" applyAlignment="1">
      <alignment vertical="center"/>
    </xf>
    <xf numFmtId="165" fontId="3" fillId="0" borderId="13" xfId="1" applyNumberFormat="1" applyFont="1" applyBorder="1" applyAlignment="1">
      <alignment vertical="center"/>
    </xf>
    <xf numFmtId="0" fontId="3" fillId="0" borderId="14" xfId="0" applyFont="1" applyFill="1" applyBorder="1" applyAlignment="1">
      <alignment vertical="center"/>
    </xf>
    <xf numFmtId="165" fontId="3" fillId="0" borderId="14" xfId="1" applyNumberFormat="1"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165" fontId="3" fillId="0" borderId="27" xfId="1" applyNumberFormat="1" applyFont="1" applyBorder="1" applyAlignment="1">
      <alignment vertical="center"/>
    </xf>
    <xf numFmtId="0" fontId="25" fillId="0" borderId="0" xfId="0" applyFont="1"/>
    <xf numFmtId="0" fontId="26" fillId="0" borderId="0" xfId="0" applyFont="1"/>
    <xf numFmtId="0" fontId="28" fillId="0" borderId="0" xfId="0" applyFont="1"/>
    <xf numFmtId="0" fontId="3" fillId="0" borderId="10" xfId="0" applyFont="1" applyBorder="1" applyAlignment="1" applyProtection="1">
      <alignment horizontal="center"/>
      <protection locked="0"/>
    </xf>
    <xf numFmtId="0" fontId="3" fillId="0" borderId="10" xfId="0" applyFont="1" applyBorder="1"/>
    <xf numFmtId="164" fontId="3" fillId="0" borderId="0" xfId="0" applyNumberFormat="1" applyFont="1" applyBorder="1" applyAlignment="1" applyProtection="1">
      <alignment horizontal="center"/>
      <protection locked="0"/>
    </xf>
    <xf numFmtId="0" fontId="3" fillId="0" borderId="12" xfId="0" applyFont="1" applyBorder="1" applyAlignment="1" applyProtection="1">
      <alignment horizontal="center"/>
    </xf>
    <xf numFmtId="164" fontId="3" fillId="0" borderId="12" xfId="0" applyNumberFormat="1" applyFont="1" applyBorder="1" applyAlignment="1" applyProtection="1">
      <alignment horizontal="center"/>
    </xf>
    <xf numFmtId="165" fontId="3" fillId="0" borderId="12" xfId="1" applyNumberFormat="1" applyFont="1" applyBorder="1" applyAlignment="1" applyProtection="1">
      <alignment horizontal="center"/>
    </xf>
    <xf numFmtId="164" fontId="3" fillId="0" borderId="36" xfId="0" applyNumberFormat="1" applyFont="1" applyBorder="1" applyAlignment="1" applyProtection="1">
      <alignment horizontal="center"/>
    </xf>
    <xf numFmtId="0" fontId="3" fillId="0" borderId="37" xfId="0" applyFont="1" applyBorder="1" applyAlignment="1" applyProtection="1">
      <alignment horizontal="right"/>
    </xf>
    <xf numFmtId="0" fontId="3" fillId="0" borderId="37" xfId="0" applyFont="1" applyBorder="1" applyAlignment="1" applyProtection="1">
      <alignment horizontal="center"/>
    </xf>
    <xf numFmtId="164" fontId="3" fillId="0" borderId="44" xfId="0" applyNumberFormat="1" applyFont="1" applyBorder="1" applyAlignment="1" applyProtection="1">
      <alignment horizontal="right"/>
    </xf>
    <xf numFmtId="164" fontId="3" fillId="0" borderId="44" xfId="0" applyNumberFormat="1" applyFont="1" applyBorder="1" applyAlignment="1" applyProtection="1">
      <alignment horizontal="center"/>
    </xf>
    <xf numFmtId="164" fontId="3" fillId="0" borderId="40" xfId="0" applyNumberFormat="1" applyFont="1" applyBorder="1" applyAlignment="1" applyProtection="1">
      <alignment horizontal="center"/>
    </xf>
    <xf numFmtId="0" fontId="3" fillId="0" borderId="41" xfId="0" applyFont="1" applyBorder="1" applyAlignment="1" applyProtection="1">
      <alignment horizontal="right"/>
    </xf>
    <xf numFmtId="0" fontId="3" fillId="0" borderId="41" xfId="0" applyFont="1" applyBorder="1" applyAlignment="1" applyProtection="1">
      <alignment horizontal="center"/>
    </xf>
    <xf numFmtId="165" fontId="3" fillId="0" borderId="16" xfId="1" applyNumberFormat="1" applyFont="1" applyBorder="1" applyAlignment="1" applyProtection="1">
      <alignment horizontal="center"/>
    </xf>
    <xf numFmtId="164" fontId="3" fillId="0" borderId="16" xfId="0" applyNumberFormat="1" applyFont="1" applyBorder="1" applyAlignment="1" applyProtection="1">
      <alignment horizontal="center"/>
    </xf>
    <xf numFmtId="0" fontId="3" fillId="20" borderId="27" xfId="0" applyFont="1" applyFill="1" applyBorder="1" applyAlignment="1">
      <alignment horizontal="center" vertical="center" wrapText="1"/>
    </xf>
    <xf numFmtId="0" fontId="4" fillId="21" borderId="0" xfId="0" applyFont="1" applyFill="1" applyAlignment="1">
      <alignment horizontal="centerContinuous"/>
    </xf>
    <xf numFmtId="0" fontId="3" fillId="21" borderId="0" xfId="0" applyFont="1" applyFill="1" applyAlignment="1">
      <alignment horizontal="centerContinuous"/>
    </xf>
    <xf numFmtId="0" fontId="4" fillId="23" borderId="0" xfId="0" applyFont="1" applyFill="1" applyAlignment="1">
      <alignment horizontal="centerContinuous"/>
    </xf>
    <xf numFmtId="0" fontId="3" fillId="23" borderId="0" xfId="0" applyFont="1" applyFill="1" applyAlignment="1">
      <alignment horizontal="centerContinuous"/>
    </xf>
    <xf numFmtId="0" fontId="4" fillId="0" borderId="0" xfId="0" applyFont="1" applyAlignment="1">
      <alignment horizontal="center"/>
    </xf>
    <xf numFmtId="164" fontId="3" fillId="0" borderId="0" xfId="0" applyNumberFormat="1" applyFont="1" applyBorder="1" applyAlignment="1" applyProtection="1">
      <alignment horizontal="center" vertical="top"/>
    </xf>
    <xf numFmtId="0" fontId="3" fillId="0" borderId="0" xfId="0" applyFont="1" applyAlignment="1">
      <alignment vertical="top"/>
    </xf>
    <xf numFmtId="0" fontId="3" fillId="0" borderId="0" xfId="0" applyFont="1" applyBorder="1" applyAlignment="1" applyProtection="1">
      <alignment horizontal="center" vertical="top"/>
    </xf>
    <xf numFmtId="0" fontId="3" fillId="0" borderId="0" xfId="0" applyFont="1" applyBorder="1" applyAlignment="1">
      <alignment horizontal="center" vertical="top"/>
    </xf>
    <xf numFmtId="0" fontId="3" fillId="0" borderId="39" xfId="0" applyFont="1" applyBorder="1" applyAlignment="1">
      <alignment horizontal="center" vertical="top"/>
    </xf>
    <xf numFmtId="0" fontId="3" fillId="0" borderId="16" xfId="0" applyFont="1" applyBorder="1"/>
    <xf numFmtId="165" fontId="3" fillId="0" borderId="16" xfId="1" applyNumberFormat="1" applyFont="1" applyBorder="1"/>
    <xf numFmtId="0" fontId="3" fillId="0" borderId="16" xfId="0" applyFont="1" applyBorder="1" applyAlignment="1" applyProtection="1">
      <alignment horizontal="center"/>
    </xf>
    <xf numFmtId="0" fontId="3" fillId="0" borderId="12" xfId="0" applyFont="1" applyBorder="1"/>
    <xf numFmtId="165" fontId="3" fillId="0" borderId="12" xfId="1" applyNumberFormat="1" applyFont="1" applyBorder="1"/>
    <xf numFmtId="0" fontId="3" fillId="0" borderId="37" xfId="0" applyFont="1" applyBorder="1" applyAlignment="1"/>
    <xf numFmtId="0" fontId="3" fillId="0" borderId="38" xfId="0" applyFont="1" applyBorder="1"/>
    <xf numFmtId="0" fontId="3" fillId="0" borderId="0" xfId="0" applyFont="1" applyBorder="1" applyAlignment="1">
      <alignment horizontal="center"/>
    </xf>
    <xf numFmtId="0" fontId="3" fillId="0" borderId="50" xfId="0" applyFont="1" applyBorder="1"/>
    <xf numFmtId="0" fontId="3" fillId="0" borderId="41" xfId="0" applyFont="1" applyBorder="1" applyAlignment="1"/>
    <xf numFmtId="0" fontId="3" fillId="0" borderId="42" xfId="0" applyFont="1" applyBorder="1"/>
    <xf numFmtId="0" fontId="3" fillId="0" borderId="23" xfId="0" applyFont="1" applyBorder="1"/>
    <xf numFmtId="165" fontId="3" fillId="0" borderId="24" xfId="1" applyNumberFormat="1" applyFont="1" applyBorder="1"/>
    <xf numFmtId="165" fontId="3" fillId="0" borderId="26" xfId="1" applyNumberFormat="1" applyFont="1" applyBorder="1"/>
    <xf numFmtId="0" fontId="3" fillId="0" borderId="30" xfId="0" applyFont="1" applyBorder="1"/>
    <xf numFmtId="165" fontId="3" fillId="0" borderId="49" xfId="1" applyNumberFormat="1" applyFont="1" applyBorder="1"/>
    <xf numFmtId="165" fontId="3" fillId="0" borderId="27" xfId="1" applyNumberFormat="1" applyFont="1" applyBorder="1"/>
    <xf numFmtId="165" fontId="3" fillId="0" borderId="0" xfId="1" applyNumberFormat="1" applyFont="1" applyBorder="1"/>
    <xf numFmtId="0" fontId="3" fillId="0" borderId="0" xfId="0" applyFont="1" applyBorder="1"/>
    <xf numFmtId="165" fontId="3" fillId="0" borderId="0" xfId="1" applyNumberFormat="1" applyFont="1" applyBorder="1" applyAlignment="1" applyProtection="1">
      <alignment horizontal="center"/>
    </xf>
    <xf numFmtId="164" fontId="3" fillId="0" borderId="0" xfId="0" applyNumberFormat="1" applyFont="1" applyBorder="1" applyAlignment="1" applyProtection="1"/>
    <xf numFmtId="0" fontId="3" fillId="25" borderId="12" xfId="0" applyFont="1" applyFill="1" applyBorder="1" applyAlignment="1">
      <alignment vertical="center"/>
    </xf>
    <xf numFmtId="0" fontId="3" fillId="26" borderId="12" xfId="0" applyFont="1" applyFill="1" applyBorder="1" applyAlignment="1">
      <alignment vertical="center"/>
    </xf>
    <xf numFmtId="0" fontId="3" fillId="27" borderId="12" xfId="0" applyFont="1" applyFill="1" applyBorder="1" applyAlignment="1">
      <alignment vertical="center"/>
    </xf>
    <xf numFmtId="0" fontId="3" fillId="27" borderId="14" xfId="0" applyFont="1" applyFill="1" applyBorder="1" applyAlignment="1">
      <alignment vertical="center"/>
    </xf>
    <xf numFmtId="0" fontId="3" fillId="25" borderId="14" xfId="0" applyFont="1" applyFill="1" applyBorder="1" applyAlignment="1">
      <alignment vertical="center"/>
    </xf>
    <xf numFmtId="0" fontId="3" fillId="28" borderId="12" xfId="0" applyFont="1" applyFill="1" applyBorder="1" applyAlignment="1">
      <alignment vertical="center"/>
    </xf>
    <xf numFmtId="0" fontId="3" fillId="28" borderId="14" xfId="0" applyFont="1" applyFill="1" applyBorder="1" applyAlignment="1">
      <alignment vertical="center"/>
    </xf>
    <xf numFmtId="0" fontId="3" fillId="29" borderId="12" xfId="0" applyFont="1" applyFill="1" applyBorder="1" applyAlignment="1">
      <alignment vertical="center"/>
    </xf>
    <xf numFmtId="0" fontId="3" fillId="29" borderId="14" xfId="0" applyFont="1" applyFill="1" applyBorder="1" applyAlignment="1">
      <alignment vertical="center"/>
    </xf>
    <xf numFmtId="0" fontId="3" fillId="26" borderId="14" xfId="0" applyFont="1" applyFill="1" applyBorder="1" applyAlignment="1">
      <alignment vertical="center"/>
    </xf>
    <xf numFmtId="165" fontId="3" fillId="0" borderId="0" xfId="0" applyNumberFormat="1" applyFont="1"/>
    <xf numFmtId="3" fontId="0" fillId="0" borderId="12" xfId="0" applyNumberFormat="1" applyBorder="1" applyAlignment="1">
      <alignment horizontal="center" vertical="center" wrapText="1"/>
    </xf>
    <xf numFmtId="4" fontId="0" fillId="0" borderId="12" xfId="0" applyNumberFormat="1" applyBorder="1" applyAlignment="1">
      <alignment horizontal="center" vertical="center" wrapText="1"/>
    </xf>
    <xf numFmtId="3" fontId="0" fillId="0" borderId="12" xfId="0" applyNumberFormat="1" applyFill="1" applyBorder="1" applyAlignment="1">
      <alignment horizontal="center" vertical="center" wrapText="1"/>
    </xf>
    <xf numFmtId="0" fontId="2" fillId="30" borderId="0" xfId="0" applyFont="1" applyFill="1"/>
    <xf numFmtId="0" fontId="2" fillId="31" borderId="0" xfId="0" applyFont="1" applyFill="1"/>
    <xf numFmtId="0" fontId="0" fillId="31" borderId="0" xfId="0" applyFill="1"/>
    <xf numFmtId="0" fontId="0" fillId="31" borderId="0" xfId="0" applyFill="1" applyAlignment="1">
      <alignment horizontal="center"/>
    </xf>
    <xf numFmtId="0" fontId="0" fillId="31" borderId="0" xfId="0" applyFill="1" applyAlignment="1">
      <alignment horizontal="right"/>
    </xf>
    <xf numFmtId="166" fontId="0" fillId="31" borderId="0" xfId="148" applyNumberFormat="1" applyFont="1" applyFill="1"/>
    <xf numFmtId="167" fontId="0" fillId="31" borderId="0" xfId="1" applyNumberFormat="1" applyFont="1" applyFill="1"/>
    <xf numFmtId="0" fontId="0" fillId="31" borderId="0" xfId="0" applyFont="1" applyFill="1" applyAlignment="1">
      <alignment horizontal="center"/>
    </xf>
    <xf numFmtId="0" fontId="0" fillId="31" borderId="33" xfId="0" applyFill="1" applyBorder="1"/>
    <xf numFmtId="0" fontId="0" fillId="31" borderId="12" xfId="0" applyFill="1" applyBorder="1"/>
    <xf numFmtId="165" fontId="0" fillId="31" borderId="12" xfId="1" applyNumberFormat="1" applyFont="1" applyFill="1" applyBorder="1"/>
    <xf numFmtId="43" fontId="0" fillId="31" borderId="12" xfId="0" applyNumberFormat="1" applyFill="1" applyBorder="1"/>
    <xf numFmtId="165" fontId="0" fillId="31" borderId="12" xfId="0" applyNumberFormat="1" applyFill="1" applyBorder="1"/>
    <xf numFmtId="0" fontId="0" fillId="31" borderId="34" xfId="0" applyFill="1" applyBorder="1"/>
    <xf numFmtId="0" fontId="0" fillId="31" borderId="16" xfId="0" applyFill="1" applyBorder="1"/>
    <xf numFmtId="0" fontId="0" fillId="31" borderId="13" xfId="0" applyFill="1" applyBorder="1"/>
    <xf numFmtId="0" fontId="0" fillId="31" borderId="35" xfId="0" applyFill="1" applyBorder="1"/>
    <xf numFmtId="166" fontId="0" fillId="31" borderId="35" xfId="148" applyNumberFormat="1" applyFont="1" applyFill="1" applyBorder="1"/>
    <xf numFmtId="43" fontId="0" fillId="31" borderId="0" xfId="0" applyNumberFormat="1" applyFill="1"/>
    <xf numFmtId="166" fontId="0" fillId="31" borderId="43" xfId="148" applyNumberFormat="1" applyFont="1" applyFill="1" applyBorder="1"/>
    <xf numFmtId="3" fontId="0" fillId="0" borderId="0" xfId="0" applyNumberFormat="1" applyBorder="1" applyAlignment="1">
      <alignment horizontal="center" vertical="center" wrapText="1"/>
    </xf>
    <xf numFmtId="4" fontId="0" fillId="0" borderId="0" xfId="0" applyNumberFormat="1" applyBorder="1" applyAlignment="1">
      <alignment horizontal="center" vertical="center" wrapText="1"/>
    </xf>
    <xf numFmtId="9" fontId="0" fillId="0" borderId="0" xfId="0" applyNumberFormat="1" applyBorder="1" applyAlignment="1">
      <alignment horizontal="center" vertical="center" wrapText="1"/>
    </xf>
    <xf numFmtId="3" fontId="0" fillId="0" borderId="0" xfId="0" applyNumberFormat="1" applyFill="1" applyBorder="1" applyAlignment="1">
      <alignment horizontal="center" vertical="center" wrapText="1"/>
    </xf>
    <xf numFmtId="0" fontId="0" fillId="0" borderId="13" xfId="0" applyFill="1" applyBorder="1"/>
    <xf numFmtId="0" fontId="0" fillId="0" borderId="35" xfId="0" applyFill="1" applyBorder="1"/>
    <xf numFmtId="166" fontId="0" fillId="0" borderId="35" xfId="148" applyNumberFormat="1" applyFont="1" applyFill="1" applyBorder="1"/>
    <xf numFmtId="0" fontId="0" fillId="0" borderId="0" xfId="0" applyFill="1"/>
    <xf numFmtId="43" fontId="0" fillId="0" borderId="0" xfId="0" applyNumberFormat="1" applyFill="1"/>
    <xf numFmtId="166" fontId="0" fillId="0" borderId="43" xfId="148" applyNumberFormat="1" applyFont="1" applyFill="1" applyBorder="1"/>
    <xf numFmtId="0" fontId="0" fillId="0" borderId="0" xfId="0" applyFill="1" applyAlignment="1">
      <alignment horizontal="center"/>
    </xf>
    <xf numFmtId="0" fontId="0" fillId="0" borderId="0" xfId="0" applyFill="1" applyAlignment="1">
      <alignment horizontal="right"/>
    </xf>
    <xf numFmtId="166" fontId="0" fillId="0" borderId="0" xfId="148" applyNumberFormat="1" applyFont="1" applyFill="1"/>
    <xf numFmtId="44" fontId="0" fillId="0" borderId="0" xfId="148" applyNumberFormat="1" applyFont="1" applyFill="1"/>
    <xf numFmtId="168" fontId="0" fillId="0" borderId="12" xfId="0" applyNumberFormat="1" applyBorder="1" applyAlignment="1">
      <alignment horizontal="center" vertical="center" wrapText="1"/>
    </xf>
    <xf numFmtId="0" fontId="33" fillId="0" borderId="0" xfId="0" applyFont="1" applyFill="1" applyBorder="1" applyAlignment="1"/>
    <xf numFmtId="10" fontId="0" fillId="30" borderId="12" xfId="149" applyNumberFormat="1" applyFont="1" applyFill="1" applyBorder="1"/>
    <xf numFmtId="0" fontId="3" fillId="0" borderId="47" xfId="0" applyFont="1" applyBorder="1" applyAlignment="1"/>
    <xf numFmtId="0" fontId="3" fillId="0" borderId="45" xfId="0" applyFont="1" applyBorder="1" applyAlignment="1"/>
    <xf numFmtId="0" fontId="3" fillId="0" borderId="48" xfId="0" applyFont="1" applyBorder="1" applyAlignment="1"/>
    <xf numFmtId="0" fontId="3" fillId="0" borderId="10" xfId="0" applyFont="1" applyBorder="1" applyAlignment="1"/>
    <xf numFmtId="0" fontId="3" fillId="0" borderId="15" xfId="0" applyFont="1" applyBorder="1" applyAlignment="1">
      <alignment horizontal="center"/>
    </xf>
    <xf numFmtId="0" fontId="3" fillId="0" borderId="15" xfId="0" applyFont="1" applyBorder="1" applyAlignment="1"/>
    <xf numFmtId="0" fontId="3" fillId="0" borderId="0" xfId="0" applyFont="1" applyAlignment="1" applyProtection="1">
      <alignment horizontal="center" vertical="center" wrapText="1"/>
    </xf>
    <xf numFmtId="0" fontId="3" fillId="0" borderId="0" xfId="0" applyFont="1" applyAlignment="1">
      <alignment horizontal="center" vertical="center" wrapText="1"/>
    </xf>
    <xf numFmtId="0" fontId="3" fillId="0" borderId="10" xfId="0" applyFont="1" applyBorder="1" applyAlignment="1" applyProtection="1">
      <alignment horizontal="center"/>
      <protection locked="0"/>
    </xf>
    <xf numFmtId="0" fontId="3" fillId="0" borderId="10" xfId="0" applyFont="1" applyBorder="1" applyAlignment="1">
      <alignment horizontal="center"/>
    </xf>
    <xf numFmtId="0" fontId="3" fillId="0" borderId="11" xfId="0" applyFont="1" applyBorder="1" applyAlignment="1">
      <alignment horizontal="center"/>
    </xf>
    <xf numFmtId="0" fontId="3" fillId="0" borderId="29" xfId="0" applyFont="1" applyBorder="1" applyAlignment="1" applyProtection="1">
      <alignment horizontal="center"/>
      <protection locked="0"/>
    </xf>
    <xf numFmtId="0" fontId="3" fillId="0" borderId="15" xfId="0" applyFont="1" applyBorder="1" applyAlignment="1" applyProtection="1">
      <alignment horizontal="center" vertical="top"/>
    </xf>
    <xf numFmtId="0" fontId="3" fillId="0" borderId="15" xfId="0" applyFont="1" applyBorder="1" applyAlignment="1">
      <alignment horizontal="center" vertical="top"/>
    </xf>
    <xf numFmtId="0" fontId="3" fillId="0" borderId="10" xfId="0" applyFont="1" applyBorder="1" applyAlignment="1" applyProtection="1">
      <alignment horizontal="center"/>
    </xf>
    <xf numFmtId="0" fontId="3" fillId="0" borderId="29" xfId="0" applyFont="1" applyBorder="1" applyAlignment="1" applyProtection="1">
      <alignment horizont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44" xfId="0" applyFont="1" applyBorder="1" applyAlignment="1">
      <alignment vertical="center"/>
    </xf>
    <xf numFmtId="0" fontId="3" fillId="0" borderId="0" xfId="0" applyFont="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21" borderId="17" xfId="0" applyFont="1" applyFill="1" applyBorder="1" applyAlignment="1">
      <alignment horizontal="center" vertical="center"/>
    </xf>
    <xf numFmtId="0" fontId="3" fillId="21" borderId="18" xfId="0" applyFont="1" applyFill="1" applyBorder="1" applyAlignment="1">
      <alignment horizontal="center" vertical="center"/>
    </xf>
    <xf numFmtId="0" fontId="3" fillId="21" borderId="19" xfId="0" applyFont="1" applyFill="1" applyBorder="1" applyAlignment="1">
      <alignment horizontal="center" vertical="center"/>
    </xf>
    <xf numFmtId="0" fontId="4" fillId="0" borderId="0" xfId="0" applyFont="1" applyAlignment="1" applyProtection="1">
      <alignment horizontal="center"/>
    </xf>
    <xf numFmtId="0" fontId="3" fillId="18" borderId="36" xfId="0" applyFont="1" applyFill="1" applyBorder="1" applyAlignment="1">
      <alignment horizontal="center" vertical="center"/>
    </xf>
    <xf numFmtId="0" fontId="3" fillId="18" borderId="37" xfId="0" applyFont="1" applyFill="1" applyBorder="1" applyAlignment="1">
      <alignment horizontal="center" vertical="center"/>
    </xf>
    <xf numFmtId="0" fontId="3" fillId="0" borderId="37" xfId="0" applyFont="1" applyBorder="1" applyAlignment="1">
      <alignment horizontal="center" vertical="center"/>
    </xf>
    <xf numFmtId="0" fontId="3" fillId="23" borderId="23" xfId="0" applyFont="1" applyFill="1" applyBorder="1" applyAlignment="1">
      <alignment horizontal="center"/>
    </xf>
    <xf numFmtId="0" fontId="3" fillId="23" borderId="24" xfId="0" applyFont="1" applyFill="1" applyBorder="1" applyAlignment="1">
      <alignment horizontal="center"/>
    </xf>
    <xf numFmtId="0" fontId="3" fillId="23" borderId="25" xfId="0" applyFont="1" applyFill="1" applyBorder="1" applyAlignment="1">
      <alignment horizontal="center"/>
    </xf>
    <xf numFmtId="0" fontId="3" fillId="22" borderId="17" xfId="0" applyFont="1" applyFill="1" applyBorder="1" applyAlignment="1">
      <alignment horizontal="center" vertical="center"/>
    </xf>
    <xf numFmtId="0" fontId="3" fillId="22" borderId="18" xfId="0" applyFont="1" applyFill="1" applyBorder="1" applyAlignment="1">
      <alignment horizontal="center" vertical="center"/>
    </xf>
    <xf numFmtId="0" fontId="3" fillId="0" borderId="38" xfId="0" applyFont="1" applyBorder="1" applyAlignment="1">
      <alignment horizontal="center" vertical="center"/>
    </xf>
    <xf numFmtId="0" fontId="3" fillId="24" borderId="30" xfId="0" applyFont="1" applyFill="1" applyBorder="1" applyAlignment="1">
      <alignment horizontal="center" vertical="center"/>
    </xf>
    <xf numFmtId="0" fontId="3" fillId="24" borderId="25" xfId="0" applyFont="1" applyFill="1" applyBorder="1" applyAlignment="1">
      <alignment horizontal="center" vertical="center"/>
    </xf>
    <xf numFmtId="0" fontId="0" fillId="31" borderId="33" xfId="0" applyFill="1" applyBorder="1" applyAlignment="1">
      <alignment horizontal="left" vertical="top"/>
    </xf>
    <xf numFmtId="0" fontId="0" fillId="31" borderId="16" xfId="0" applyFill="1" applyBorder="1" applyAlignment="1">
      <alignment horizontal="left" vertical="top"/>
    </xf>
    <xf numFmtId="0" fontId="2" fillId="0" borderId="0" xfId="0" applyFont="1" applyAlignment="1">
      <alignment horizontal="left" vertical="top" wrapText="1"/>
    </xf>
    <xf numFmtId="0" fontId="4" fillId="0" borderId="0" xfId="0" applyFont="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3" fillId="0" borderId="15" xfId="0" applyFont="1" applyBorder="1" applyAlignment="1" applyProtection="1">
      <alignment horizontal="center"/>
    </xf>
    <xf numFmtId="0" fontId="0" fillId="0" borderId="15" xfId="0" applyBorder="1" applyAlignment="1">
      <alignment horizontal="center"/>
    </xf>
    <xf numFmtId="0" fontId="30" fillId="0" borderId="0" xfId="0" applyFont="1" applyAlignment="1" applyProtection="1">
      <alignment horizontal="center" wrapText="1"/>
    </xf>
    <xf numFmtId="0" fontId="3" fillId="0" borderId="0" xfId="0" applyFont="1" applyFill="1"/>
  </cellXfs>
  <cellStyles count="150">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alculation 2 2" xfId="73" xr:uid="{00000000-0005-0000-0000-00001A000000}"/>
    <cellStyle name="Calculation 2 3" xfId="74" xr:uid="{00000000-0005-0000-0000-00001B000000}"/>
    <cellStyle name="Calculation 3" xfId="53" xr:uid="{00000000-0005-0000-0000-00001C000000}"/>
    <cellStyle name="Calculation 3 2" xfId="60" xr:uid="{00000000-0005-0000-0000-00001D000000}"/>
    <cellStyle name="Calculation 3 2 2" xfId="75" xr:uid="{00000000-0005-0000-0000-00001E000000}"/>
    <cellStyle name="Calculation 3 2 3" xfId="76" xr:uid="{00000000-0005-0000-0000-00001F000000}"/>
    <cellStyle name="Calculation 3 3" xfId="77" xr:uid="{00000000-0005-0000-0000-000020000000}"/>
    <cellStyle name="Calculation 3 4" xfId="78" xr:uid="{00000000-0005-0000-0000-000021000000}"/>
    <cellStyle name="Check Cell 2" xfId="29" xr:uid="{00000000-0005-0000-0000-000022000000}"/>
    <cellStyle name="Comma" xfId="1" builtinId="3"/>
    <cellStyle name="Comma 2" xfId="64" xr:uid="{00000000-0005-0000-0000-000024000000}"/>
    <cellStyle name="Comma 2 2" xfId="114" xr:uid="{00000000-0005-0000-0000-000025000000}"/>
    <cellStyle name="Comma 2 3" xfId="135" xr:uid="{00000000-0005-0000-0000-000026000000}"/>
    <cellStyle name="Comma 3" xfId="79" xr:uid="{00000000-0005-0000-0000-000027000000}"/>
    <cellStyle name="Comma 3 2" xfId="141" xr:uid="{00000000-0005-0000-0000-000028000000}"/>
    <cellStyle name="Comma 4" xfId="139" xr:uid="{00000000-0005-0000-0000-000029000000}"/>
    <cellStyle name="Comma 5" xfId="144" xr:uid="{00000000-0005-0000-0000-00002A000000}"/>
    <cellStyle name="Comma 6" xfId="134" xr:uid="{00000000-0005-0000-0000-00002B000000}"/>
    <cellStyle name="Currency" xfId="148" builtinId="4"/>
    <cellStyle name="Currency 2" xfId="31" xr:uid="{00000000-0005-0000-0000-00002D000000}"/>
    <cellStyle name="Currency 2 2" xfId="111" xr:uid="{00000000-0005-0000-0000-00002E000000}"/>
    <cellStyle name="Currency 2 3" xfId="136" xr:uid="{00000000-0005-0000-0000-00002F000000}"/>
    <cellStyle name="Currency 3" xfId="32" xr:uid="{00000000-0005-0000-0000-000030000000}"/>
    <cellStyle name="Currency 3 2" xfId="50" xr:uid="{00000000-0005-0000-0000-000031000000}"/>
    <cellStyle name="Currency 4" xfId="30" xr:uid="{00000000-0005-0000-0000-000032000000}"/>
    <cellStyle name="Currency 4 2" xfId="58" xr:uid="{00000000-0005-0000-0000-000033000000}"/>
    <cellStyle name="Currency 4 2 2" xfId="113" xr:uid="{00000000-0005-0000-0000-000034000000}"/>
    <cellStyle name="Currency 4 3" xfId="119" xr:uid="{00000000-0005-0000-0000-000035000000}"/>
    <cellStyle name="Currency 4 3 2" xfId="127" xr:uid="{00000000-0005-0000-0000-000036000000}"/>
    <cellStyle name="Currency 5" xfId="65" xr:uid="{00000000-0005-0000-0000-000037000000}"/>
    <cellStyle name="Currency 5 2" xfId="80" xr:uid="{00000000-0005-0000-0000-000038000000}"/>
    <cellStyle name="Currency 5 3" xfId="121" xr:uid="{00000000-0005-0000-0000-000039000000}"/>
    <cellStyle name="Currency 5 3 2" xfId="129" xr:uid="{00000000-0005-0000-0000-00003A000000}"/>
    <cellStyle name="Currency 6" xfId="81" xr:uid="{00000000-0005-0000-0000-00003B000000}"/>
    <cellStyle name="Currency 6 2" xfId="142" xr:uid="{00000000-0005-0000-0000-00003C000000}"/>
    <cellStyle name="Currency 7" xfId="140" xr:uid="{00000000-0005-0000-0000-00003D000000}"/>
    <cellStyle name="Currency 8" xfId="146" xr:uid="{00000000-0005-0000-0000-00003E000000}"/>
    <cellStyle name="Explanatory Text 2" xfId="33" xr:uid="{00000000-0005-0000-0000-00003F000000}"/>
    <cellStyle name="Good 2" xfId="34" xr:uid="{00000000-0005-0000-0000-000040000000}"/>
    <cellStyle name="Heading 1 2" xfId="35" xr:uid="{00000000-0005-0000-0000-000041000000}"/>
    <cellStyle name="Heading 2 2" xfId="36" xr:uid="{00000000-0005-0000-0000-000042000000}"/>
    <cellStyle name="Heading 3 2" xfId="37" xr:uid="{00000000-0005-0000-0000-000043000000}"/>
    <cellStyle name="Heading 4 2" xfId="38" xr:uid="{00000000-0005-0000-0000-000044000000}"/>
    <cellStyle name="Input 2" xfId="39" xr:uid="{00000000-0005-0000-0000-000045000000}"/>
    <cellStyle name="Input 2 2" xfId="82" xr:uid="{00000000-0005-0000-0000-000046000000}"/>
    <cellStyle name="Input 2 3" xfId="83" xr:uid="{00000000-0005-0000-0000-000047000000}"/>
    <cellStyle name="Input 3" xfId="54" xr:uid="{00000000-0005-0000-0000-000048000000}"/>
    <cellStyle name="Input 3 2" xfId="61" xr:uid="{00000000-0005-0000-0000-000049000000}"/>
    <cellStyle name="Input 3 2 2" xfId="84" xr:uid="{00000000-0005-0000-0000-00004A000000}"/>
    <cellStyle name="Input 3 2 3" xfId="85" xr:uid="{00000000-0005-0000-0000-00004B000000}"/>
    <cellStyle name="Input 3 3" xfId="86" xr:uid="{00000000-0005-0000-0000-00004C000000}"/>
    <cellStyle name="Input 3 4" xfId="87" xr:uid="{00000000-0005-0000-0000-00004D000000}"/>
    <cellStyle name="Linked Cell 2" xfId="40" xr:uid="{00000000-0005-0000-0000-00004E000000}"/>
    <cellStyle name="Neutral 2" xfId="41" xr:uid="{00000000-0005-0000-0000-00004F000000}"/>
    <cellStyle name="Normal" xfId="0" builtinId="0"/>
    <cellStyle name="Normal 2" xfId="42" xr:uid="{00000000-0005-0000-0000-000051000000}"/>
    <cellStyle name="Normal 2 2" xfId="71" xr:uid="{00000000-0005-0000-0000-000052000000}"/>
    <cellStyle name="Normal 3" xfId="43" xr:uid="{00000000-0005-0000-0000-000053000000}"/>
    <cellStyle name="Normal 3 2" xfId="138" xr:uid="{00000000-0005-0000-0000-000054000000}"/>
    <cellStyle name="Normal 3 3" xfId="145" xr:uid="{00000000-0005-0000-0000-000055000000}"/>
    <cellStyle name="Normal 4" xfId="2" xr:uid="{00000000-0005-0000-0000-000056000000}"/>
    <cellStyle name="Normal 4 2" xfId="57" xr:uid="{00000000-0005-0000-0000-000057000000}"/>
    <cellStyle name="Normal 4 2 2" xfId="112" xr:uid="{00000000-0005-0000-0000-000058000000}"/>
    <cellStyle name="Normal 4 3" xfId="66" xr:uid="{00000000-0005-0000-0000-000059000000}"/>
    <cellStyle name="Normal 4 3 2" xfId="109" xr:uid="{00000000-0005-0000-0000-00005A000000}"/>
    <cellStyle name="Normal 4 4" xfId="118" xr:uid="{00000000-0005-0000-0000-00005B000000}"/>
    <cellStyle name="Normal 4 4 2" xfId="126" xr:uid="{00000000-0005-0000-0000-00005C000000}"/>
    <cellStyle name="Normal 5" xfId="67" xr:uid="{00000000-0005-0000-0000-00005D000000}"/>
    <cellStyle name="Normal 5 2" xfId="88" xr:uid="{00000000-0005-0000-0000-00005E000000}"/>
    <cellStyle name="Normal 5 3" xfId="122" xr:uid="{00000000-0005-0000-0000-00005F000000}"/>
    <cellStyle name="Normal 5 3 2" xfId="130" xr:uid="{00000000-0005-0000-0000-000060000000}"/>
    <cellStyle name="Normal 6" xfId="72" xr:uid="{00000000-0005-0000-0000-000061000000}"/>
    <cellStyle name="Normal 6 2" xfId="116" xr:uid="{00000000-0005-0000-0000-000062000000}"/>
    <cellStyle name="Normal 6 3" xfId="117" xr:uid="{00000000-0005-0000-0000-000063000000}"/>
    <cellStyle name="Normal 6 3 2" xfId="125" xr:uid="{00000000-0005-0000-0000-000064000000}"/>
    <cellStyle name="Normal 7" xfId="137" xr:uid="{00000000-0005-0000-0000-000065000000}"/>
    <cellStyle name="Normal 8" xfId="143" xr:uid="{00000000-0005-0000-0000-000066000000}"/>
    <cellStyle name="Normal 8 2" xfId="147" xr:uid="{00000000-0005-0000-0000-000067000000}"/>
    <cellStyle name="Normal 9" xfId="133" xr:uid="{00000000-0005-0000-0000-000068000000}"/>
    <cellStyle name="Note 2" xfId="44" xr:uid="{00000000-0005-0000-0000-000069000000}"/>
    <cellStyle name="Note 2 2" xfId="59" xr:uid="{00000000-0005-0000-0000-00006A000000}"/>
    <cellStyle name="Note 2 2 2" xfId="89" xr:uid="{00000000-0005-0000-0000-00006B000000}"/>
    <cellStyle name="Note 2 2 3" xfId="90" xr:uid="{00000000-0005-0000-0000-00006C000000}"/>
    <cellStyle name="Note 2 3" xfId="91" xr:uid="{00000000-0005-0000-0000-00006D000000}"/>
    <cellStyle name="Note 2 3 2" xfId="92" xr:uid="{00000000-0005-0000-0000-00006E000000}"/>
    <cellStyle name="Note 2 3 3" xfId="123" xr:uid="{00000000-0005-0000-0000-00006F000000}"/>
    <cellStyle name="Note 2 3 3 2" xfId="131" xr:uid="{00000000-0005-0000-0000-000070000000}"/>
    <cellStyle name="Note 2 4" xfId="93" xr:uid="{00000000-0005-0000-0000-000071000000}"/>
    <cellStyle name="Note 2 4 2" xfId="94" xr:uid="{00000000-0005-0000-0000-000072000000}"/>
    <cellStyle name="Note 2 4 3" xfId="124" xr:uid="{00000000-0005-0000-0000-000073000000}"/>
    <cellStyle name="Note 2 4 3 2" xfId="132" xr:uid="{00000000-0005-0000-0000-000074000000}"/>
    <cellStyle name="Note 2 5" xfId="120" xr:uid="{00000000-0005-0000-0000-000075000000}"/>
    <cellStyle name="Note 2 5 2" xfId="128" xr:uid="{00000000-0005-0000-0000-000076000000}"/>
    <cellStyle name="Note 3" xfId="51" xr:uid="{00000000-0005-0000-0000-000077000000}"/>
    <cellStyle name="Note 3 2" xfId="95" xr:uid="{00000000-0005-0000-0000-000078000000}"/>
    <cellStyle name="Note 3 3" xfId="96" xr:uid="{00000000-0005-0000-0000-000079000000}"/>
    <cellStyle name="Note 4" xfId="55" xr:uid="{00000000-0005-0000-0000-00007A000000}"/>
    <cellStyle name="Note 4 2" xfId="62" xr:uid="{00000000-0005-0000-0000-00007B000000}"/>
    <cellStyle name="Note 4 2 2" xfId="97" xr:uid="{00000000-0005-0000-0000-00007C000000}"/>
    <cellStyle name="Note 4 2 3" xfId="98" xr:uid="{00000000-0005-0000-0000-00007D000000}"/>
    <cellStyle name="Note 4 3" xfId="99" xr:uid="{00000000-0005-0000-0000-00007E000000}"/>
    <cellStyle name="Note 4 4" xfId="100" xr:uid="{00000000-0005-0000-0000-00007F000000}"/>
    <cellStyle name="Output 2" xfId="45" xr:uid="{00000000-0005-0000-0000-000080000000}"/>
    <cellStyle name="Output 2 2" xfId="101" xr:uid="{00000000-0005-0000-0000-000081000000}"/>
    <cellStyle name="Output 2 3" xfId="102" xr:uid="{00000000-0005-0000-0000-000082000000}"/>
    <cellStyle name="Percent" xfId="149" builtinId="5"/>
    <cellStyle name="Percent 2" xfId="46" xr:uid="{00000000-0005-0000-0000-000084000000}"/>
    <cellStyle name="Percent 2 2" xfId="52" xr:uid="{00000000-0005-0000-0000-000085000000}"/>
    <cellStyle name="Percent 3" xfId="68" xr:uid="{00000000-0005-0000-0000-000086000000}"/>
    <cellStyle name="Percent 3 2" xfId="69" xr:uid="{00000000-0005-0000-0000-000087000000}"/>
    <cellStyle name="Percent 3 2 2" xfId="115" xr:uid="{00000000-0005-0000-0000-000088000000}"/>
    <cellStyle name="Percent 3 3" xfId="70" xr:uid="{00000000-0005-0000-0000-000089000000}"/>
    <cellStyle name="Percent 3 3 2" xfId="110" xr:uid="{00000000-0005-0000-0000-00008A000000}"/>
    <cellStyle name="Title 2" xfId="47" xr:uid="{00000000-0005-0000-0000-00008B000000}"/>
    <cellStyle name="Total 2" xfId="48" xr:uid="{00000000-0005-0000-0000-00008C000000}"/>
    <cellStyle name="Total 2 2" xfId="103" xr:uid="{00000000-0005-0000-0000-00008D000000}"/>
    <cellStyle name="Total 2 3" xfId="104" xr:uid="{00000000-0005-0000-0000-00008E000000}"/>
    <cellStyle name="Total 3" xfId="56" xr:uid="{00000000-0005-0000-0000-00008F000000}"/>
    <cellStyle name="Total 3 2" xfId="63" xr:uid="{00000000-0005-0000-0000-000090000000}"/>
    <cellStyle name="Total 3 2 2" xfId="105" xr:uid="{00000000-0005-0000-0000-000091000000}"/>
    <cellStyle name="Total 3 2 3" xfId="106" xr:uid="{00000000-0005-0000-0000-000092000000}"/>
    <cellStyle name="Total 3 3" xfId="107" xr:uid="{00000000-0005-0000-0000-000093000000}"/>
    <cellStyle name="Total 3 4" xfId="108" xr:uid="{00000000-0005-0000-0000-000094000000}"/>
    <cellStyle name="Warning Text 2" xfId="49" xr:uid="{00000000-0005-0000-0000-000095000000}"/>
  </cellStyles>
  <dxfs count="0"/>
  <tableStyles count="0" defaultTableStyle="TableStyleMedium2" defaultPivotStyle="PivotStyleLight16"/>
  <colors>
    <mruColors>
      <color rgb="FF0080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104775</xdr:colOff>
      <xdr:row>2</xdr:row>
      <xdr:rowOff>38101</xdr:rowOff>
    </xdr:from>
    <xdr:to>
      <xdr:col>8</xdr:col>
      <xdr:colOff>457200</xdr:colOff>
      <xdr:row>4</xdr:row>
      <xdr:rowOff>123825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115300" y="400051"/>
          <a:ext cx="352425"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1</a:t>
          </a:r>
        </a:p>
      </xdr:txBody>
    </xdr:sp>
    <xdr:clientData/>
  </xdr:twoCellAnchor>
  <xdr:oneCellAnchor>
    <xdr:from>
      <xdr:col>8</xdr:col>
      <xdr:colOff>2160807</xdr:colOff>
      <xdr:row>0</xdr:row>
      <xdr:rowOff>47625</xdr:rowOff>
    </xdr:from>
    <xdr:ext cx="4811493" cy="457200"/>
    <xdr:sp macro="" textlink="">
      <xdr:nvSpPr>
        <xdr:cNvPr id="27" name="Rectangle 26">
          <a:extLst>
            <a:ext uri="{FF2B5EF4-FFF2-40B4-BE49-F238E27FC236}">
              <a16:creationId xmlns:a16="http://schemas.microsoft.com/office/drawing/2014/main" id="{00000000-0008-0000-0200-00001B000000}"/>
            </a:ext>
          </a:extLst>
        </xdr:cNvPr>
        <xdr:cNvSpPr/>
      </xdr:nvSpPr>
      <xdr:spPr>
        <a:xfrm>
          <a:off x="10530107" y="47625"/>
          <a:ext cx="4811493" cy="457200"/>
        </a:xfrm>
        <a:prstGeom prst="rect">
          <a:avLst/>
        </a:prstGeom>
        <a:noFill/>
      </xdr:spPr>
      <xdr:txBody>
        <a:bodyPr wrap="square" lIns="91440" tIns="45720" rIns="91440" bIns="45720" anchor="ctr">
          <a:no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Instructions/Sample</a:t>
          </a:r>
        </a:p>
      </xdr:txBody>
    </xdr:sp>
    <xdr:clientData/>
  </xdr:oneCellAnchor>
  <xdr:twoCellAnchor>
    <xdr:from>
      <xdr:col>8</xdr:col>
      <xdr:colOff>1657350</xdr:colOff>
      <xdr:row>7</xdr:row>
      <xdr:rowOff>0</xdr:rowOff>
    </xdr:from>
    <xdr:to>
      <xdr:col>8</xdr:col>
      <xdr:colOff>2009775</xdr:colOff>
      <xdr:row>9</xdr:row>
      <xdr:rowOff>76199</xdr:rowOff>
    </xdr:to>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9620250" y="1381125"/>
          <a:ext cx="352425"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3</a:t>
          </a:r>
        </a:p>
      </xdr:txBody>
    </xdr:sp>
    <xdr:clientData/>
  </xdr:twoCellAnchor>
  <xdr:twoCellAnchor>
    <xdr:from>
      <xdr:col>1</xdr:col>
      <xdr:colOff>38100</xdr:colOff>
      <xdr:row>7</xdr:row>
      <xdr:rowOff>9525</xdr:rowOff>
    </xdr:from>
    <xdr:to>
      <xdr:col>1</xdr:col>
      <xdr:colOff>390525</xdr:colOff>
      <xdr:row>9</xdr:row>
      <xdr:rowOff>85724</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2181225" y="1390650"/>
          <a:ext cx="352425"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2</a:t>
          </a:r>
        </a:p>
      </xdr:txBody>
    </xdr:sp>
    <xdr:clientData/>
  </xdr:twoCellAnchor>
  <xdr:twoCellAnchor>
    <xdr:from>
      <xdr:col>3</xdr:col>
      <xdr:colOff>95249</xdr:colOff>
      <xdr:row>13</xdr:row>
      <xdr:rowOff>400050</xdr:rowOff>
    </xdr:from>
    <xdr:to>
      <xdr:col>3</xdr:col>
      <xdr:colOff>666750</xdr:colOff>
      <xdr:row>19</xdr:row>
      <xdr:rowOff>19050</xdr:rowOff>
    </xdr:to>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3762374"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5a</a:t>
          </a:r>
        </a:p>
      </xdr:txBody>
    </xdr:sp>
    <xdr:clientData/>
  </xdr:twoCellAnchor>
  <xdr:twoCellAnchor>
    <xdr:from>
      <xdr:col>2</xdr:col>
      <xdr:colOff>371475</xdr:colOff>
      <xdr:row>10</xdr:row>
      <xdr:rowOff>38100</xdr:rowOff>
    </xdr:from>
    <xdr:to>
      <xdr:col>2</xdr:col>
      <xdr:colOff>723900</xdr:colOff>
      <xdr:row>12</xdr:row>
      <xdr:rowOff>171449</xdr:rowOff>
    </xdr:to>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3276600" y="1905000"/>
          <a:ext cx="352425"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4</a:t>
          </a:r>
        </a:p>
      </xdr:txBody>
    </xdr:sp>
    <xdr:clientData/>
  </xdr:twoCellAnchor>
  <xdr:twoCellAnchor>
    <xdr:from>
      <xdr:col>7</xdr:col>
      <xdr:colOff>381000</xdr:colOff>
      <xdr:row>13</xdr:row>
      <xdr:rowOff>428625</xdr:rowOff>
    </xdr:from>
    <xdr:to>
      <xdr:col>7</xdr:col>
      <xdr:colOff>733425</xdr:colOff>
      <xdr:row>19</xdr:row>
      <xdr:rowOff>57149</xdr:rowOff>
    </xdr:to>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7562850" y="2762250"/>
          <a:ext cx="352425"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6</a:t>
          </a:r>
        </a:p>
      </xdr:txBody>
    </xdr:sp>
    <xdr:clientData/>
  </xdr:twoCellAnchor>
  <xdr:twoCellAnchor>
    <xdr:from>
      <xdr:col>4</xdr:col>
      <xdr:colOff>76200</xdr:colOff>
      <xdr:row>13</xdr:row>
      <xdr:rowOff>400050</xdr:rowOff>
    </xdr:from>
    <xdr:to>
      <xdr:col>4</xdr:col>
      <xdr:colOff>647701</xdr:colOff>
      <xdr:row>19</xdr:row>
      <xdr:rowOff>19050</xdr:rowOff>
    </xdr:to>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4505325"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5b</a:t>
          </a:r>
        </a:p>
      </xdr:txBody>
    </xdr:sp>
    <xdr:clientData/>
  </xdr:twoCellAnchor>
  <xdr:twoCellAnchor>
    <xdr:from>
      <xdr:col>5</xdr:col>
      <xdr:colOff>95250</xdr:colOff>
      <xdr:row>13</xdr:row>
      <xdr:rowOff>400050</xdr:rowOff>
    </xdr:from>
    <xdr:to>
      <xdr:col>5</xdr:col>
      <xdr:colOff>666751</xdr:colOff>
      <xdr:row>19</xdr:row>
      <xdr:rowOff>19050</xdr:rowOff>
    </xdr:to>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5286375"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5c</a:t>
          </a:r>
        </a:p>
      </xdr:txBody>
    </xdr:sp>
    <xdr:clientData/>
  </xdr:twoCellAnchor>
  <xdr:twoCellAnchor>
    <xdr:from>
      <xdr:col>0</xdr:col>
      <xdr:colOff>1266825</xdr:colOff>
      <xdr:row>13</xdr:row>
      <xdr:rowOff>200025</xdr:rowOff>
    </xdr:from>
    <xdr:to>
      <xdr:col>0</xdr:col>
      <xdr:colOff>1838326</xdr:colOff>
      <xdr:row>14</xdr:row>
      <xdr:rowOff>95249</xdr:rowOff>
    </xdr:to>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1266825" y="25336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4a</a:t>
          </a:r>
        </a:p>
      </xdr:txBody>
    </xdr:sp>
    <xdr:clientData/>
  </xdr:twoCellAnchor>
  <xdr:twoCellAnchor>
    <xdr:from>
      <xdr:col>1</xdr:col>
      <xdr:colOff>95250</xdr:colOff>
      <xdr:row>13</xdr:row>
      <xdr:rowOff>400050</xdr:rowOff>
    </xdr:from>
    <xdr:to>
      <xdr:col>1</xdr:col>
      <xdr:colOff>666751</xdr:colOff>
      <xdr:row>19</xdr:row>
      <xdr:rowOff>19050</xdr:rowOff>
    </xdr:to>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2238375"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4b</a:t>
          </a:r>
        </a:p>
      </xdr:txBody>
    </xdr:sp>
    <xdr:clientData/>
  </xdr:twoCellAnchor>
  <xdr:twoCellAnchor>
    <xdr:from>
      <xdr:col>2</xdr:col>
      <xdr:colOff>95250</xdr:colOff>
      <xdr:row>13</xdr:row>
      <xdr:rowOff>400050</xdr:rowOff>
    </xdr:from>
    <xdr:to>
      <xdr:col>2</xdr:col>
      <xdr:colOff>666751</xdr:colOff>
      <xdr:row>19</xdr:row>
      <xdr:rowOff>19050</xdr:rowOff>
    </xdr:to>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3000375"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4c</a:t>
          </a:r>
        </a:p>
      </xdr:txBody>
    </xdr:sp>
    <xdr:clientData/>
  </xdr:twoCellAnchor>
  <xdr:twoCellAnchor>
    <xdr:from>
      <xdr:col>6</xdr:col>
      <xdr:colOff>514350</xdr:colOff>
      <xdr:row>13</xdr:row>
      <xdr:rowOff>400050</xdr:rowOff>
    </xdr:from>
    <xdr:to>
      <xdr:col>6</xdr:col>
      <xdr:colOff>1085851</xdr:colOff>
      <xdr:row>19</xdr:row>
      <xdr:rowOff>19050</xdr:rowOff>
    </xdr:to>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6467475"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5d</a:t>
          </a:r>
        </a:p>
      </xdr:txBody>
    </xdr:sp>
    <xdr:clientData/>
  </xdr:twoCellAnchor>
  <xdr:twoCellAnchor>
    <xdr:from>
      <xdr:col>8</xdr:col>
      <xdr:colOff>1447800</xdr:colOff>
      <xdr:row>13</xdr:row>
      <xdr:rowOff>190500</xdr:rowOff>
    </xdr:from>
    <xdr:to>
      <xdr:col>8</xdr:col>
      <xdr:colOff>2019301</xdr:colOff>
      <xdr:row>14</xdr:row>
      <xdr:rowOff>85724</xdr:rowOff>
    </xdr:to>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9410700" y="2524125"/>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7a</a:t>
          </a:r>
        </a:p>
      </xdr:txBody>
    </xdr:sp>
    <xdr:clientData/>
  </xdr:twoCellAnchor>
  <xdr:twoCellAnchor>
    <xdr:from>
      <xdr:col>9</xdr:col>
      <xdr:colOff>95250</xdr:colOff>
      <xdr:row>13</xdr:row>
      <xdr:rowOff>400050</xdr:rowOff>
    </xdr:from>
    <xdr:to>
      <xdr:col>9</xdr:col>
      <xdr:colOff>666751</xdr:colOff>
      <xdr:row>19</xdr:row>
      <xdr:rowOff>19050</xdr:rowOff>
    </xdr:to>
    <xdr:sp macro="" textlink="">
      <xdr:nvSpPr>
        <xdr:cNvPr id="50" name="TextBox 49">
          <a:extLst>
            <a:ext uri="{FF2B5EF4-FFF2-40B4-BE49-F238E27FC236}">
              <a16:creationId xmlns:a16="http://schemas.microsoft.com/office/drawing/2014/main" id="{00000000-0008-0000-0200-000032000000}"/>
            </a:ext>
          </a:extLst>
        </xdr:cNvPr>
        <xdr:cNvSpPr txBox="1"/>
      </xdr:nvSpPr>
      <xdr:spPr>
        <a:xfrm>
          <a:off x="10210800" y="2733675"/>
          <a:ext cx="571501" cy="381000"/>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7b</a:t>
          </a:r>
        </a:p>
      </xdr:txBody>
    </xdr:sp>
    <xdr:clientData/>
  </xdr:twoCellAnchor>
  <xdr:twoCellAnchor>
    <xdr:from>
      <xdr:col>10</xdr:col>
      <xdr:colOff>95250</xdr:colOff>
      <xdr:row>13</xdr:row>
      <xdr:rowOff>390525</xdr:rowOff>
    </xdr:from>
    <xdr:to>
      <xdr:col>10</xdr:col>
      <xdr:colOff>666751</xdr:colOff>
      <xdr:row>19</xdr:row>
      <xdr:rowOff>19049</xdr:rowOff>
    </xdr:to>
    <xdr:sp macro="" textlink="">
      <xdr:nvSpPr>
        <xdr:cNvPr id="51" name="TextBox 50">
          <a:extLst>
            <a:ext uri="{FF2B5EF4-FFF2-40B4-BE49-F238E27FC236}">
              <a16:creationId xmlns:a16="http://schemas.microsoft.com/office/drawing/2014/main" id="{00000000-0008-0000-0200-000033000000}"/>
            </a:ext>
          </a:extLst>
        </xdr:cNvPr>
        <xdr:cNvSpPr txBox="1"/>
      </xdr:nvSpPr>
      <xdr:spPr>
        <a:xfrm>
          <a:off x="10972800" y="27241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7c</a:t>
          </a:r>
        </a:p>
      </xdr:txBody>
    </xdr:sp>
    <xdr:clientData/>
  </xdr:twoCellAnchor>
  <xdr:twoCellAnchor>
    <xdr:from>
      <xdr:col>11</xdr:col>
      <xdr:colOff>123825</xdr:colOff>
      <xdr:row>13</xdr:row>
      <xdr:rowOff>390525</xdr:rowOff>
    </xdr:from>
    <xdr:to>
      <xdr:col>11</xdr:col>
      <xdr:colOff>695326</xdr:colOff>
      <xdr:row>19</xdr:row>
      <xdr:rowOff>19049</xdr:rowOff>
    </xdr:to>
    <xdr:sp macro="" textlink="">
      <xdr:nvSpPr>
        <xdr:cNvPr id="52" name="TextBox 51">
          <a:extLst>
            <a:ext uri="{FF2B5EF4-FFF2-40B4-BE49-F238E27FC236}">
              <a16:creationId xmlns:a16="http://schemas.microsoft.com/office/drawing/2014/main" id="{00000000-0008-0000-0200-000034000000}"/>
            </a:ext>
          </a:extLst>
        </xdr:cNvPr>
        <xdr:cNvSpPr txBox="1"/>
      </xdr:nvSpPr>
      <xdr:spPr>
        <a:xfrm>
          <a:off x="11763375" y="27241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8a</a:t>
          </a:r>
        </a:p>
      </xdr:txBody>
    </xdr:sp>
    <xdr:clientData/>
  </xdr:twoCellAnchor>
  <xdr:twoCellAnchor>
    <xdr:from>
      <xdr:col>12</xdr:col>
      <xdr:colOff>95250</xdr:colOff>
      <xdr:row>13</xdr:row>
      <xdr:rowOff>390525</xdr:rowOff>
    </xdr:from>
    <xdr:to>
      <xdr:col>12</xdr:col>
      <xdr:colOff>666751</xdr:colOff>
      <xdr:row>19</xdr:row>
      <xdr:rowOff>19049</xdr:rowOff>
    </xdr:to>
    <xdr:sp macro="" textlink="">
      <xdr:nvSpPr>
        <xdr:cNvPr id="53" name="TextBox 52">
          <a:extLst>
            <a:ext uri="{FF2B5EF4-FFF2-40B4-BE49-F238E27FC236}">
              <a16:creationId xmlns:a16="http://schemas.microsoft.com/office/drawing/2014/main" id="{00000000-0008-0000-0200-000035000000}"/>
            </a:ext>
          </a:extLst>
        </xdr:cNvPr>
        <xdr:cNvSpPr txBox="1"/>
      </xdr:nvSpPr>
      <xdr:spPr>
        <a:xfrm>
          <a:off x="12496800" y="27241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8b</a:t>
          </a:r>
        </a:p>
      </xdr:txBody>
    </xdr:sp>
    <xdr:clientData/>
  </xdr:twoCellAnchor>
  <xdr:twoCellAnchor>
    <xdr:from>
      <xdr:col>13</xdr:col>
      <xdr:colOff>495300</xdr:colOff>
      <xdr:row>13</xdr:row>
      <xdr:rowOff>390525</xdr:rowOff>
    </xdr:from>
    <xdr:to>
      <xdr:col>13</xdr:col>
      <xdr:colOff>1066801</xdr:colOff>
      <xdr:row>19</xdr:row>
      <xdr:rowOff>19049</xdr:rowOff>
    </xdr:to>
    <xdr:sp macro="" textlink="">
      <xdr:nvSpPr>
        <xdr:cNvPr id="54" name="TextBox 53">
          <a:extLst>
            <a:ext uri="{FF2B5EF4-FFF2-40B4-BE49-F238E27FC236}">
              <a16:creationId xmlns:a16="http://schemas.microsoft.com/office/drawing/2014/main" id="{00000000-0008-0000-0200-000036000000}"/>
            </a:ext>
          </a:extLst>
        </xdr:cNvPr>
        <xdr:cNvSpPr txBox="1"/>
      </xdr:nvSpPr>
      <xdr:spPr>
        <a:xfrm>
          <a:off x="13658850" y="27241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8c</a:t>
          </a:r>
        </a:p>
      </xdr:txBody>
    </xdr:sp>
    <xdr:clientData/>
  </xdr:twoCellAnchor>
  <xdr:twoCellAnchor>
    <xdr:from>
      <xdr:col>14</xdr:col>
      <xdr:colOff>104775</xdr:colOff>
      <xdr:row>13</xdr:row>
      <xdr:rowOff>390525</xdr:rowOff>
    </xdr:from>
    <xdr:to>
      <xdr:col>14</xdr:col>
      <xdr:colOff>676276</xdr:colOff>
      <xdr:row>19</xdr:row>
      <xdr:rowOff>19049</xdr:rowOff>
    </xdr:to>
    <xdr:sp macro="" textlink="">
      <xdr:nvSpPr>
        <xdr:cNvPr id="55" name="TextBox 54">
          <a:extLst>
            <a:ext uri="{FF2B5EF4-FFF2-40B4-BE49-F238E27FC236}">
              <a16:creationId xmlns:a16="http://schemas.microsoft.com/office/drawing/2014/main" id="{00000000-0008-0000-0200-000037000000}"/>
            </a:ext>
          </a:extLst>
        </xdr:cNvPr>
        <xdr:cNvSpPr txBox="1"/>
      </xdr:nvSpPr>
      <xdr:spPr>
        <a:xfrm>
          <a:off x="14497050" y="27241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9a</a:t>
          </a:r>
        </a:p>
      </xdr:txBody>
    </xdr:sp>
    <xdr:clientData/>
  </xdr:twoCellAnchor>
  <xdr:twoCellAnchor>
    <xdr:from>
      <xdr:col>15</xdr:col>
      <xdr:colOff>95250</xdr:colOff>
      <xdr:row>13</xdr:row>
      <xdr:rowOff>390525</xdr:rowOff>
    </xdr:from>
    <xdr:to>
      <xdr:col>15</xdr:col>
      <xdr:colOff>666751</xdr:colOff>
      <xdr:row>19</xdr:row>
      <xdr:rowOff>19049</xdr:rowOff>
    </xdr:to>
    <xdr:sp macro="" textlink="">
      <xdr:nvSpPr>
        <xdr:cNvPr id="56" name="TextBox 55">
          <a:extLst>
            <a:ext uri="{FF2B5EF4-FFF2-40B4-BE49-F238E27FC236}">
              <a16:creationId xmlns:a16="http://schemas.microsoft.com/office/drawing/2014/main" id="{00000000-0008-0000-0200-000038000000}"/>
            </a:ext>
          </a:extLst>
        </xdr:cNvPr>
        <xdr:cNvSpPr txBox="1"/>
      </xdr:nvSpPr>
      <xdr:spPr>
        <a:xfrm>
          <a:off x="15249525" y="2724150"/>
          <a:ext cx="571501"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9b</a:t>
          </a:r>
        </a:p>
      </xdr:txBody>
    </xdr:sp>
    <xdr:clientData/>
  </xdr:twoCellAnchor>
  <xdr:twoCellAnchor>
    <xdr:from>
      <xdr:col>10</xdr:col>
      <xdr:colOff>361950</xdr:colOff>
      <xdr:row>11</xdr:row>
      <xdr:rowOff>9525</xdr:rowOff>
    </xdr:from>
    <xdr:to>
      <xdr:col>10</xdr:col>
      <xdr:colOff>714375</xdr:colOff>
      <xdr:row>13</xdr:row>
      <xdr:rowOff>9524</xdr:rowOff>
    </xdr:to>
    <xdr:sp macro="" textlink="">
      <xdr:nvSpPr>
        <xdr:cNvPr id="57" name="TextBox 56">
          <a:extLst>
            <a:ext uri="{FF2B5EF4-FFF2-40B4-BE49-F238E27FC236}">
              <a16:creationId xmlns:a16="http://schemas.microsoft.com/office/drawing/2014/main" id="{00000000-0008-0000-0200-000039000000}"/>
            </a:ext>
          </a:extLst>
        </xdr:cNvPr>
        <xdr:cNvSpPr txBox="1"/>
      </xdr:nvSpPr>
      <xdr:spPr>
        <a:xfrm>
          <a:off x="11239500" y="1952625"/>
          <a:ext cx="352425" cy="390524"/>
        </a:xfrm>
        <a:prstGeom prst="rect">
          <a:avLst/>
        </a:prstGeom>
        <a:solidFill>
          <a:schemeClr val="lt1">
            <a:alpha val="57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Q201"/>
  <sheetViews>
    <sheetView tabSelected="1" zoomScaleNormal="100" zoomScaleSheetLayoutView="75" zoomScalePageLayoutView="75" workbookViewId="0">
      <selection activeCell="E179" sqref="E179"/>
    </sheetView>
  </sheetViews>
  <sheetFormatPr defaultRowHeight="12.75" x14ac:dyDescent="0.2"/>
  <cols>
    <col min="1" max="1" width="32.28515625" style="27" customWidth="1"/>
    <col min="2" max="2" width="11.42578125" style="27" customWidth="1"/>
    <col min="3" max="3" width="11" style="27" customWidth="1"/>
    <col min="4" max="4" width="11.42578125" style="27" customWidth="1"/>
    <col min="5" max="5" width="11" style="27" customWidth="1"/>
    <col min="6" max="6" width="11.28515625" style="27" customWidth="1"/>
    <col min="7" max="7" width="18.42578125" style="27" customWidth="1"/>
    <col min="8" max="8" width="11.7109375" style="27" customWidth="1"/>
    <col min="9" max="9" width="32.140625" style="27" customWidth="1"/>
    <col min="10" max="13" width="11.42578125" style="27" customWidth="1"/>
    <col min="14" max="14" width="18.42578125" style="27" customWidth="1"/>
    <col min="15" max="16" width="11.42578125" style="27" customWidth="1"/>
    <col min="17" max="17" width="0.7109375" style="27" customWidth="1"/>
    <col min="18" max="16384" width="9.140625" style="27"/>
  </cols>
  <sheetData>
    <row r="1" spans="1:17" x14ac:dyDescent="0.2">
      <c r="A1" s="4" t="s">
        <v>2</v>
      </c>
      <c r="B1" s="5"/>
      <c r="C1" s="5"/>
      <c r="D1" s="4"/>
      <c r="E1" s="4"/>
      <c r="F1" s="4"/>
      <c r="G1" s="4"/>
      <c r="H1" s="5"/>
      <c r="I1" s="5"/>
      <c r="J1" s="5"/>
      <c r="K1" s="5"/>
      <c r="L1" s="5"/>
      <c r="M1" s="5"/>
      <c r="N1" s="5"/>
      <c r="O1" s="5"/>
      <c r="P1" s="5"/>
      <c r="Q1" s="3"/>
    </row>
    <row r="2" spans="1:17" x14ac:dyDescent="0.2">
      <c r="A2" s="196" t="s">
        <v>176</v>
      </c>
      <c r="B2" s="196"/>
      <c r="C2" s="196"/>
      <c r="D2" s="196"/>
      <c r="E2" s="196"/>
      <c r="F2" s="196"/>
      <c r="G2" s="196"/>
      <c r="H2" s="196"/>
      <c r="I2" s="196"/>
      <c r="J2" s="196"/>
      <c r="K2" s="196"/>
      <c r="L2" s="196"/>
      <c r="M2" s="196"/>
      <c r="N2" s="196"/>
      <c r="O2" s="196"/>
      <c r="P2" s="196"/>
      <c r="Q2" s="3"/>
    </row>
    <row r="3" spans="1:17" ht="11.25" customHeight="1" x14ac:dyDescent="0.2">
      <c r="F3" s="7"/>
      <c r="G3" s="7"/>
      <c r="Q3" s="3"/>
    </row>
    <row r="4" spans="1:17" x14ac:dyDescent="0.2">
      <c r="F4" s="7"/>
      <c r="H4" s="14" t="s">
        <v>110</v>
      </c>
      <c r="I4" s="171"/>
      <c r="J4" s="171"/>
      <c r="K4" s="171"/>
      <c r="L4" s="6" t="s">
        <v>109</v>
      </c>
      <c r="Q4" s="3"/>
    </row>
    <row r="5" spans="1:17" x14ac:dyDescent="0.2">
      <c r="F5" s="7"/>
      <c r="G5" s="26"/>
      <c r="I5" s="172" t="s">
        <v>44</v>
      </c>
      <c r="J5" s="173"/>
      <c r="K5" s="173"/>
      <c r="L5" s="5"/>
      <c r="M5" s="5"/>
      <c r="N5" s="5"/>
      <c r="O5" s="5"/>
      <c r="Q5" s="3"/>
    </row>
    <row r="6" spans="1:17" ht="9.75" customHeight="1" x14ac:dyDescent="0.2">
      <c r="F6" s="7"/>
      <c r="G6" s="7"/>
      <c r="J6" s="5"/>
      <c r="K6" s="5"/>
      <c r="L6" s="5"/>
      <c r="M6" s="5"/>
      <c r="N6" s="5"/>
      <c r="O6" s="5"/>
      <c r="Q6" s="3"/>
    </row>
    <row r="7" spans="1:17" ht="35.25" customHeight="1" x14ac:dyDescent="0.2">
      <c r="A7" s="174" t="s">
        <v>111</v>
      </c>
      <c r="B7" s="175"/>
      <c r="C7" s="175"/>
      <c r="D7" s="175"/>
      <c r="E7" s="175"/>
      <c r="F7" s="175"/>
      <c r="G7" s="175"/>
      <c r="H7" s="175"/>
      <c r="I7" s="175"/>
      <c r="J7" s="175"/>
      <c r="K7" s="175"/>
      <c r="L7" s="175"/>
      <c r="M7" s="175"/>
      <c r="N7" s="175"/>
      <c r="O7" s="175"/>
      <c r="P7" s="175"/>
      <c r="Q7" s="3"/>
    </row>
    <row r="8" spans="1:17" ht="11.25" customHeight="1" x14ac:dyDescent="0.2">
      <c r="F8" s="7"/>
      <c r="G8" s="7"/>
      <c r="J8" s="5"/>
      <c r="K8" s="5"/>
      <c r="L8" s="5"/>
      <c r="M8" s="5"/>
      <c r="N8" s="5"/>
      <c r="Q8" s="3"/>
    </row>
    <row r="9" spans="1:17" ht="20.25" customHeight="1" x14ac:dyDescent="0.2">
      <c r="A9" s="14" t="s">
        <v>3</v>
      </c>
      <c r="B9" s="176"/>
      <c r="C9" s="177"/>
      <c r="D9" s="178"/>
      <c r="E9" s="179"/>
      <c r="F9" s="177"/>
      <c r="G9" s="177"/>
      <c r="H9" s="29"/>
      <c r="I9" s="70"/>
      <c r="J9" s="71"/>
      <c r="K9" s="69"/>
      <c r="M9" s="30"/>
      <c r="N9" s="69"/>
      <c r="Q9" s="3"/>
    </row>
    <row r="10" spans="1:17" x14ac:dyDescent="0.2">
      <c r="B10" s="180" t="s">
        <v>4</v>
      </c>
      <c r="C10" s="181"/>
      <c r="D10" s="181"/>
      <c r="E10" s="180" t="s">
        <v>5</v>
      </c>
      <c r="F10" s="181"/>
      <c r="G10" s="181"/>
      <c r="I10" s="91" t="s">
        <v>6</v>
      </c>
      <c r="J10" s="92"/>
      <c r="K10" s="93" t="s">
        <v>7</v>
      </c>
      <c r="L10" s="92"/>
      <c r="M10" s="92"/>
      <c r="N10" s="93" t="s">
        <v>8</v>
      </c>
      <c r="P10" s="3"/>
      <c r="Q10" s="3"/>
    </row>
    <row r="11" spans="1:17" ht="9.75" customHeight="1" x14ac:dyDescent="0.2">
      <c r="Q11" s="3"/>
    </row>
    <row r="12" spans="1:17" ht="13.5" thickBot="1" x14ac:dyDescent="0.25">
      <c r="A12" s="86" t="s">
        <v>0</v>
      </c>
      <c r="B12" s="87"/>
      <c r="C12" s="87"/>
      <c r="D12" s="87"/>
      <c r="E12" s="87"/>
      <c r="F12" s="87"/>
      <c r="G12" s="87"/>
      <c r="H12" s="90" t="s">
        <v>35</v>
      </c>
      <c r="I12" s="88" t="s">
        <v>1</v>
      </c>
      <c r="J12" s="89"/>
      <c r="K12" s="89"/>
      <c r="L12" s="89"/>
      <c r="M12" s="89"/>
      <c r="N12" s="89"/>
      <c r="O12" s="89"/>
      <c r="P12" s="89"/>
      <c r="Q12" s="3"/>
    </row>
    <row r="13" spans="1:17" x14ac:dyDescent="0.2">
      <c r="A13" s="193" t="s">
        <v>36</v>
      </c>
      <c r="B13" s="194"/>
      <c r="C13" s="195"/>
      <c r="D13" s="197" t="s">
        <v>11</v>
      </c>
      <c r="E13" s="198"/>
      <c r="F13" s="198"/>
      <c r="G13" s="199"/>
      <c r="H13" s="36" t="s">
        <v>43</v>
      </c>
      <c r="I13" s="200" t="s">
        <v>36</v>
      </c>
      <c r="J13" s="201"/>
      <c r="K13" s="202"/>
      <c r="L13" s="203" t="s">
        <v>11</v>
      </c>
      <c r="M13" s="204"/>
      <c r="N13" s="205"/>
      <c r="O13" s="206" t="s">
        <v>40</v>
      </c>
      <c r="P13" s="207"/>
      <c r="Q13" s="3"/>
    </row>
    <row r="14" spans="1:17" ht="46.5" customHeight="1" thickBot="1" x14ac:dyDescent="0.25">
      <c r="A14" s="37" t="s">
        <v>9</v>
      </c>
      <c r="B14" s="38" t="s">
        <v>86</v>
      </c>
      <c r="C14" s="39" t="s">
        <v>10</v>
      </c>
      <c r="D14" s="40" t="s">
        <v>12</v>
      </c>
      <c r="E14" s="41" t="s">
        <v>42</v>
      </c>
      <c r="F14" s="42" t="s">
        <v>115</v>
      </c>
      <c r="G14" s="42" t="s">
        <v>112</v>
      </c>
      <c r="H14" s="85" t="s">
        <v>85</v>
      </c>
      <c r="I14" s="44" t="s">
        <v>9</v>
      </c>
      <c r="J14" s="45" t="s">
        <v>86</v>
      </c>
      <c r="K14" s="46" t="s">
        <v>10</v>
      </c>
      <c r="L14" s="47" t="s">
        <v>37</v>
      </c>
      <c r="M14" s="48" t="s">
        <v>38</v>
      </c>
      <c r="N14" s="49" t="s">
        <v>113</v>
      </c>
      <c r="O14" s="50" t="s">
        <v>39</v>
      </c>
      <c r="P14" s="51" t="s">
        <v>41</v>
      </c>
      <c r="Q14" s="3"/>
    </row>
    <row r="15" spans="1:17" ht="20.25" customHeight="1" x14ac:dyDescent="0.2">
      <c r="A15" s="96" t="s">
        <v>34</v>
      </c>
      <c r="B15" s="97"/>
      <c r="C15" s="83"/>
      <c r="D15" s="83"/>
      <c r="E15" s="97"/>
      <c r="F15" s="83"/>
      <c r="G15" s="96" t="s">
        <v>114</v>
      </c>
      <c r="H15" s="97"/>
      <c r="I15" s="84" t="s">
        <v>34</v>
      </c>
      <c r="J15" s="97"/>
      <c r="K15" s="97"/>
      <c r="L15" s="97"/>
      <c r="M15" s="97"/>
      <c r="N15" s="98" t="s">
        <v>114</v>
      </c>
      <c r="O15" s="97"/>
      <c r="P15" s="97"/>
      <c r="Q15" s="3"/>
    </row>
    <row r="16" spans="1:17" ht="20.25" customHeight="1" x14ac:dyDescent="0.2">
      <c r="A16" s="96" t="s">
        <v>34</v>
      </c>
      <c r="B16" s="100"/>
      <c r="C16" s="74"/>
      <c r="D16" s="74"/>
      <c r="E16" s="100"/>
      <c r="F16" s="74"/>
      <c r="G16" s="99" t="s">
        <v>114</v>
      </c>
      <c r="H16" s="100"/>
      <c r="I16" s="84" t="s">
        <v>34</v>
      </c>
      <c r="J16" s="100"/>
      <c r="K16" s="100"/>
      <c r="L16" s="100"/>
      <c r="M16" s="100"/>
      <c r="N16" s="72" t="s">
        <v>114</v>
      </c>
      <c r="O16" s="100"/>
      <c r="P16" s="100"/>
      <c r="Q16" s="3"/>
    </row>
    <row r="17" spans="1:17" ht="20.25" customHeight="1" x14ac:dyDescent="0.2">
      <c r="A17" s="96" t="s">
        <v>34</v>
      </c>
      <c r="B17" s="100"/>
      <c r="C17" s="74"/>
      <c r="D17" s="74"/>
      <c r="E17" s="100"/>
      <c r="F17" s="74"/>
      <c r="G17" s="99" t="s">
        <v>114</v>
      </c>
      <c r="H17" s="100"/>
      <c r="I17" s="84" t="s">
        <v>34</v>
      </c>
      <c r="J17" s="100"/>
      <c r="K17" s="100"/>
      <c r="L17" s="100"/>
      <c r="M17" s="100"/>
      <c r="N17" s="72" t="s">
        <v>114</v>
      </c>
      <c r="O17" s="100"/>
      <c r="P17" s="100"/>
      <c r="Q17" s="3"/>
    </row>
    <row r="18" spans="1:17" ht="20.25" customHeight="1" x14ac:dyDescent="0.2">
      <c r="A18" s="96" t="s">
        <v>34</v>
      </c>
      <c r="B18" s="100"/>
      <c r="C18" s="74"/>
      <c r="D18" s="74"/>
      <c r="E18" s="100"/>
      <c r="F18" s="74"/>
      <c r="G18" s="99" t="s">
        <v>114</v>
      </c>
      <c r="H18" s="100"/>
      <c r="I18" s="84" t="s">
        <v>34</v>
      </c>
      <c r="J18" s="100"/>
      <c r="K18" s="100"/>
      <c r="L18" s="100"/>
      <c r="M18" s="100"/>
      <c r="N18" s="72" t="s">
        <v>114</v>
      </c>
      <c r="O18" s="100"/>
      <c r="P18" s="100"/>
      <c r="Q18" s="3"/>
    </row>
    <row r="19" spans="1:17" ht="20.25" customHeight="1" x14ac:dyDescent="0.2">
      <c r="A19" s="96" t="s">
        <v>34</v>
      </c>
      <c r="B19" s="100"/>
      <c r="C19" s="74"/>
      <c r="D19" s="74"/>
      <c r="E19" s="100"/>
      <c r="F19" s="74"/>
      <c r="G19" s="99" t="s">
        <v>114</v>
      </c>
      <c r="H19" s="100"/>
      <c r="I19" s="84" t="s">
        <v>34</v>
      </c>
      <c r="J19" s="100"/>
      <c r="K19" s="100"/>
      <c r="L19" s="100"/>
      <c r="M19" s="100"/>
      <c r="N19" s="72" t="s">
        <v>114</v>
      </c>
      <c r="O19" s="100"/>
      <c r="P19" s="100"/>
      <c r="Q19" s="3"/>
    </row>
    <row r="20" spans="1:17" ht="20.25" customHeight="1" x14ac:dyDescent="0.2">
      <c r="A20" s="96" t="s">
        <v>34</v>
      </c>
      <c r="B20" s="100"/>
      <c r="C20" s="74"/>
      <c r="D20" s="74"/>
      <c r="E20" s="100"/>
      <c r="F20" s="74"/>
      <c r="G20" s="99" t="s">
        <v>114</v>
      </c>
      <c r="H20" s="100"/>
      <c r="I20" s="84" t="s">
        <v>34</v>
      </c>
      <c r="J20" s="100"/>
      <c r="K20" s="100"/>
      <c r="L20" s="100"/>
      <c r="M20" s="100"/>
      <c r="N20" s="72" t="s">
        <v>114</v>
      </c>
      <c r="O20" s="100"/>
      <c r="P20" s="100"/>
      <c r="Q20" s="3"/>
    </row>
    <row r="21" spans="1:17" ht="20.25" customHeight="1" x14ac:dyDescent="0.2">
      <c r="A21" s="96" t="s">
        <v>34</v>
      </c>
      <c r="B21" s="100"/>
      <c r="C21" s="74"/>
      <c r="D21" s="74"/>
      <c r="E21" s="100"/>
      <c r="F21" s="74"/>
      <c r="G21" s="99" t="s">
        <v>114</v>
      </c>
      <c r="H21" s="100"/>
      <c r="I21" s="84" t="s">
        <v>34</v>
      </c>
      <c r="J21" s="100"/>
      <c r="K21" s="100"/>
      <c r="L21" s="100"/>
      <c r="M21" s="100"/>
      <c r="N21" s="72" t="s">
        <v>114</v>
      </c>
      <c r="O21" s="100"/>
      <c r="P21" s="100"/>
      <c r="Q21" s="3"/>
    </row>
    <row r="22" spans="1:17" ht="20.25" customHeight="1" x14ac:dyDescent="0.2">
      <c r="A22" s="96" t="s">
        <v>34</v>
      </c>
      <c r="B22" s="100"/>
      <c r="C22" s="74"/>
      <c r="D22" s="74"/>
      <c r="E22" s="100"/>
      <c r="F22" s="74"/>
      <c r="G22" s="99" t="s">
        <v>114</v>
      </c>
      <c r="H22" s="100"/>
      <c r="I22" s="84" t="s">
        <v>34</v>
      </c>
      <c r="J22" s="100"/>
      <c r="K22" s="100"/>
      <c r="L22" s="100"/>
      <c r="M22" s="100"/>
      <c r="N22" s="72" t="s">
        <v>114</v>
      </c>
      <c r="O22" s="100"/>
      <c r="P22" s="100"/>
      <c r="Q22" s="3"/>
    </row>
    <row r="23" spans="1:17" ht="20.25" customHeight="1" x14ac:dyDescent="0.2">
      <c r="A23" s="96" t="s">
        <v>34</v>
      </c>
      <c r="B23" s="100"/>
      <c r="C23" s="74"/>
      <c r="D23" s="74"/>
      <c r="E23" s="100"/>
      <c r="F23" s="74"/>
      <c r="G23" s="99" t="s">
        <v>114</v>
      </c>
      <c r="H23" s="100"/>
      <c r="I23" s="84" t="s">
        <v>34</v>
      </c>
      <c r="J23" s="100"/>
      <c r="K23" s="100"/>
      <c r="L23" s="100"/>
      <c r="M23" s="100"/>
      <c r="N23" s="72" t="s">
        <v>114</v>
      </c>
      <c r="O23" s="100"/>
      <c r="P23" s="100"/>
      <c r="Q23" s="3"/>
    </row>
    <row r="24" spans="1:17" ht="20.25" customHeight="1" x14ac:dyDescent="0.2">
      <c r="A24" s="96" t="s">
        <v>34</v>
      </c>
      <c r="B24" s="100"/>
      <c r="C24" s="74"/>
      <c r="D24" s="74"/>
      <c r="E24" s="100"/>
      <c r="F24" s="74"/>
      <c r="G24" s="99" t="s">
        <v>114</v>
      </c>
      <c r="H24" s="100"/>
      <c r="I24" s="84" t="s">
        <v>34</v>
      </c>
      <c r="J24" s="100"/>
      <c r="K24" s="100"/>
      <c r="L24" s="100"/>
      <c r="M24" s="100"/>
      <c r="N24" s="72" t="s">
        <v>114</v>
      </c>
      <c r="O24" s="100"/>
      <c r="P24" s="100"/>
      <c r="Q24" s="3"/>
    </row>
    <row r="25" spans="1:17" ht="20.25" customHeight="1" x14ac:dyDescent="0.2">
      <c r="A25" s="96" t="s">
        <v>34</v>
      </c>
      <c r="B25" s="100"/>
      <c r="C25" s="74"/>
      <c r="D25" s="74"/>
      <c r="E25" s="100"/>
      <c r="F25" s="74"/>
      <c r="G25" s="99" t="s">
        <v>114</v>
      </c>
      <c r="H25" s="100"/>
      <c r="I25" s="84" t="s">
        <v>34</v>
      </c>
      <c r="J25" s="100"/>
      <c r="K25" s="100"/>
      <c r="L25" s="100"/>
      <c r="M25" s="100"/>
      <c r="N25" s="72" t="s">
        <v>114</v>
      </c>
      <c r="O25" s="100"/>
      <c r="P25" s="100"/>
      <c r="Q25" s="3"/>
    </row>
    <row r="26" spans="1:17" ht="20.25" customHeight="1" x14ac:dyDescent="0.2">
      <c r="A26" s="96" t="s">
        <v>34</v>
      </c>
      <c r="B26" s="100"/>
      <c r="C26" s="74"/>
      <c r="D26" s="74"/>
      <c r="E26" s="100"/>
      <c r="F26" s="74"/>
      <c r="G26" s="99" t="s">
        <v>114</v>
      </c>
      <c r="H26" s="100"/>
      <c r="I26" s="84" t="s">
        <v>34</v>
      </c>
      <c r="J26" s="100"/>
      <c r="K26" s="100"/>
      <c r="L26" s="100"/>
      <c r="M26" s="100"/>
      <c r="N26" s="72" t="s">
        <v>114</v>
      </c>
      <c r="O26" s="100"/>
      <c r="P26" s="100"/>
      <c r="Q26" s="3"/>
    </row>
    <row r="27" spans="1:17" ht="20.25" customHeight="1" x14ac:dyDescent="0.2">
      <c r="A27" s="96" t="s">
        <v>34</v>
      </c>
      <c r="B27" s="100"/>
      <c r="C27" s="74"/>
      <c r="D27" s="74"/>
      <c r="E27" s="100"/>
      <c r="F27" s="74"/>
      <c r="G27" s="99" t="s">
        <v>114</v>
      </c>
      <c r="H27" s="100"/>
      <c r="I27" s="84" t="s">
        <v>34</v>
      </c>
      <c r="J27" s="100"/>
      <c r="K27" s="100"/>
      <c r="L27" s="100"/>
      <c r="M27" s="100"/>
      <c r="N27" s="72" t="s">
        <v>114</v>
      </c>
      <c r="O27" s="100"/>
      <c r="P27" s="100"/>
      <c r="Q27" s="3"/>
    </row>
    <row r="28" spans="1:17" ht="20.25" customHeight="1" x14ac:dyDescent="0.2">
      <c r="A28" s="96" t="s">
        <v>34</v>
      </c>
      <c r="B28" s="100"/>
      <c r="C28" s="74"/>
      <c r="D28" s="74"/>
      <c r="E28" s="100"/>
      <c r="F28" s="74"/>
      <c r="G28" s="99" t="s">
        <v>114</v>
      </c>
      <c r="H28" s="100"/>
      <c r="I28" s="84" t="s">
        <v>34</v>
      </c>
      <c r="J28" s="100"/>
      <c r="K28" s="100"/>
      <c r="L28" s="100"/>
      <c r="M28" s="100"/>
      <c r="N28" s="72" t="s">
        <v>114</v>
      </c>
      <c r="O28" s="100"/>
      <c r="P28" s="100"/>
      <c r="Q28" s="3"/>
    </row>
    <row r="29" spans="1:17" ht="20.25" customHeight="1" x14ac:dyDescent="0.2">
      <c r="A29" s="96" t="s">
        <v>34</v>
      </c>
      <c r="B29" s="100"/>
      <c r="C29" s="74"/>
      <c r="D29" s="74"/>
      <c r="E29" s="100"/>
      <c r="F29" s="74"/>
      <c r="G29" s="99" t="s">
        <v>114</v>
      </c>
      <c r="H29" s="100"/>
      <c r="I29" s="84" t="s">
        <v>34</v>
      </c>
      <c r="J29" s="100"/>
      <c r="K29" s="100"/>
      <c r="L29" s="100"/>
      <c r="M29" s="100"/>
      <c r="N29" s="72" t="s">
        <v>114</v>
      </c>
      <c r="O29" s="100"/>
      <c r="P29" s="100"/>
      <c r="Q29" s="3"/>
    </row>
    <row r="30" spans="1:17" ht="20.25" customHeight="1" x14ac:dyDescent="0.2">
      <c r="A30" s="96" t="s">
        <v>34</v>
      </c>
      <c r="B30" s="100"/>
      <c r="C30" s="74"/>
      <c r="D30" s="74"/>
      <c r="E30" s="100"/>
      <c r="F30" s="74"/>
      <c r="G30" s="99" t="s">
        <v>114</v>
      </c>
      <c r="H30" s="100"/>
      <c r="I30" s="84" t="s">
        <v>34</v>
      </c>
      <c r="J30" s="100"/>
      <c r="K30" s="100"/>
      <c r="L30" s="100"/>
      <c r="M30" s="100"/>
      <c r="N30" s="72" t="s">
        <v>114</v>
      </c>
      <c r="O30" s="100"/>
      <c r="P30" s="100"/>
      <c r="Q30" s="3"/>
    </row>
    <row r="31" spans="1:17" ht="20.25" customHeight="1" x14ac:dyDescent="0.2">
      <c r="A31" s="96" t="s">
        <v>34</v>
      </c>
      <c r="B31" s="100"/>
      <c r="C31" s="74"/>
      <c r="D31" s="74"/>
      <c r="E31" s="100"/>
      <c r="F31" s="74"/>
      <c r="G31" s="99" t="s">
        <v>114</v>
      </c>
      <c r="H31" s="100"/>
      <c r="I31" s="84" t="s">
        <v>34</v>
      </c>
      <c r="J31" s="100"/>
      <c r="K31" s="100"/>
      <c r="L31" s="100"/>
      <c r="M31" s="100"/>
      <c r="N31" s="72" t="s">
        <v>114</v>
      </c>
      <c r="O31" s="100"/>
      <c r="P31" s="100"/>
      <c r="Q31" s="3"/>
    </row>
    <row r="32" spans="1:17" ht="20.25" customHeight="1" x14ac:dyDescent="0.2">
      <c r="A32" s="99" t="s">
        <v>34</v>
      </c>
      <c r="B32" s="100"/>
      <c r="C32" s="74"/>
      <c r="D32" s="74"/>
      <c r="E32" s="100"/>
      <c r="F32" s="74"/>
      <c r="G32" s="99" t="s">
        <v>114</v>
      </c>
      <c r="H32" s="100"/>
      <c r="I32" s="84" t="s">
        <v>34</v>
      </c>
      <c r="J32" s="100"/>
      <c r="K32" s="100"/>
      <c r="L32" s="100"/>
      <c r="M32" s="100"/>
      <c r="N32" s="72" t="s">
        <v>114</v>
      </c>
      <c r="O32" s="100"/>
      <c r="P32" s="100"/>
      <c r="Q32" s="3"/>
    </row>
    <row r="33" spans="1:17" ht="20.25" customHeight="1" x14ac:dyDescent="0.2">
      <c r="A33" s="99"/>
      <c r="B33" s="100"/>
      <c r="C33" s="74"/>
      <c r="D33" s="74"/>
      <c r="E33" s="100"/>
      <c r="F33" s="74"/>
      <c r="G33" s="99"/>
      <c r="H33" s="100"/>
      <c r="I33" s="73"/>
      <c r="J33" s="100"/>
      <c r="K33" s="100"/>
      <c r="L33" s="100"/>
      <c r="M33" s="100"/>
      <c r="N33" s="72"/>
      <c r="O33" s="100"/>
      <c r="P33" s="100"/>
      <c r="Q33" s="3"/>
    </row>
    <row r="34" spans="1:17" ht="20.25" customHeight="1" x14ac:dyDescent="0.2">
      <c r="A34" s="99"/>
      <c r="B34" s="100"/>
      <c r="C34" s="74"/>
      <c r="D34" s="74"/>
      <c r="E34" s="100"/>
      <c r="F34" s="74"/>
      <c r="G34" s="99"/>
      <c r="H34" s="100"/>
      <c r="I34" s="73"/>
      <c r="J34" s="100"/>
      <c r="K34" s="100"/>
      <c r="L34" s="100"/>
      <c r="M34" s="100"/>
      <c r="N34" s="72"/>
      <c r="O34" s="100"/>
      <c r="P34" s="100"/>
      <c r="Q34" s="3"/>
    </row>
    <row r="35" spans="1:17" ht="11.25" customHeight="1" x14ac:dyDescent="0.2">
      <c r="A35" s="114"/>
      <c r="B35" s="113"/>
      <c r="C35" s="115"/>
      <c r="D35" s="115"/>
      <c r="E35" s="113"/>
      <c r="F35" s="115"/>
      <c r="G35" s="114"/>
      <c r="H35" s="113"/>
      <c r="I35" s="8"/>
      <c r="J35" s="113"/>
      <c r="K35" s="113"/>
      <c r="L35" s="113"/>
      <c r="M35" s="113"/>
      <c r="N35" s="10"/>
      <c r="O35" s="113"/>
      <c r="P35" s="113"/>
      <c r="Q35" s="3"/>
    </row>
    <row r="36" spans="1:17" ht="13.5" thickBot="1" x14ac:dyDescent="0.25">
      <c r="A36" s="27" t="s">
        <v>126</v>
      </c>
      <c r="C36" s="3"/>
      <c r="D36" s="10"/>
      <c r="F36" s="10"/>
      <c r="H36" s="10"/>
      <c r="I36" s="116" t="s">
        <v>127</v>
      </c>
      <c r="J36" s="14"/>
      <c r="K36" s="10"/>
      <c r="L36" s="30"/>
      <c r="M36" s="10"/>
      <c r="N36" s="3"/>
      <c r="O36" s="30"/>
      <c r="Q36" s="3"/>
    </row>
    <row r="37" spans="1:17" ht="9.75" customHeight="1" x14ac:dyDescent="0.2">
      <c r="A37" s="184"/>
      <c r="B37" s="185"/>
      <c r="C37" s="185"/>
      <c r="D37" s="185"/>
      <c r="E37" s="185"/>
      <c r="F37" s="185"/>
      <c r="G37" s="186"/>
      <c r="H37" s="10"/>
      <c r="I37" s="75"/>
      <c r="J37" s="76"/>
      <c r="K37" s="77"/>
      <c r="L37" s="101"/>
      <c r="M37" s="77"/>
      <c r="N37" s="77"/>
      <c r="O37" s="101"/>
      <c r="P37" s="102"/>
      <c r="Q37" s="3"/>
    </row>
    <row r="38" spans="1:17" ht="20.25" customHeight="1" x14ac:dyDescent="0.2">
      <c r="A38" s="187"/>
      <c r="B38" s="188"/>
      <c r="C38" s="188"/>
      <c r="D38" s="188"/>
      <c r="E38" s="188"/>
      <c r="F38" s="188"/>
      <c r="G38" s="189"/>
      <c r="H38" s="10"/>
      <c r="I38" s="78" t="s">
        <v>128</v>
      </c>
      <c r="J38" s="182"/>
      <c r="K38" s="177"/>
      <c r="L38" s="178"/>
      <c r="M38" s="183"/>
      <c r="N38" s="177"/>
      <c r="O38" s="103"/>
      <c r="P38" s="104"/>
      <c r="Q38" s="3"/>
    </row>
    <row r="39" spans="1:17" ht="20.25" customHeight="1" x14ac:dyDescent="0.2">
      <c r="A39" s="187"/>
      <c r="B39" s="188"/>
      <c r="C39" s="188"/>
      <c r="D39" s="188"/>
      <c r="E39" s="188"/>
      <c r="F39" s="188"/>
      <c r="G39" s="189"/>
      <c r="H39" s="10"/>
      <c r="I39" s="79"/>
      <c r="J39" s="181" t="s">
        <v>4</v>
      </c>
      <c r="K39" s="181"/>
      <c r="L39" s="181"/>
      <c r="M39" s="181" t="s">
        <v>5</v>
      </c>
      <c r="N39" s="181"/>
      <c r="O39" s="94"/>
      <c r="P39" s="95" t="s">
        <v>6</v>
      </c>
      <c r="Q39" s="3"/>
    </row>
    <row r="40" spans="1:17" ht="20.25" customHeight="1" x14ac:dyDescent="0.2">
      <c r="A40" s="187"/>
      <c r="B40" s="188"/>
      <c r="C40" s="188"/>
      <c r="D40" s="188"/>
      <c r="E40" s="188"/>
      <c r="F40" s="188"/>
      <c r="G40" s="189"/>
      <c r="H40" s="10"/>
      <c r="I40" s="78" t="s">
        <v>129</v>
      </c>
      <c r="J40" s="182"/>
      <c r="K40" s="177"/>
      <c r="L40" s="178"/>
      <c r="M40" s="183"/>
      <c r="N40" s="177"/>
      <c r="O40" s="103"/>
      <c r="P40" s="104"/>
      <c r="Q40" s="3"/>
    </row>
    <row r="41" spans="1:17" x14ac:dyDescent="0.2">
      <c r="A41" s="187"/>
      <c r="B41" s="188"/>
      <c r="C41" s="188"/>
      <c r="D41" s="188"/>
      <c r="E41" s="188"/>
      <c r="F41" s="188"/>
      <c r="G41" s="189"/>
      <c r="H41" s="10"/>
      <c r="I41" s="79"/>
      <c r="J41" s="181" t="s">
        <v>4</v>
      </c>
      <c r="K41" s="181"/>
      <c r="L41" s="181"/>
      <c r="M41" s="181" t="s">
        <v>5</v>
      </c>
      <c r="N41" s="181"/>
      <c r="O41" s="94"/>
      <c r="P41" s="95" t="s">
        <v>6</v>
      </c>
      <c r="Q41" s="3"/>
    </row>
    <row r="42" spans="1:17" ht="9.75" customHeight="1" thickBot="1" x14ac:dyDescent="0.25">
      <c r="A42" s="190"/>
      <c r="B42" s="191"/>
      <c r="C42" s="191"/>
      <c r="D42" s="191"/>
      <c r="E42" s="191"/>
      <c r="F42" s="191"/>
      <c r="G42" s="192"/>
      <c r="H42" s="10"/>
      <c r="I42" s="80"/>
      <c r="J42" s="81"/>
      <c r="K42" s="82"/>
      <c r="L42" s="105"/>
      <c r="M42" s="82"/>
      <c r="N42" s="82"/>
      <c r="O42" s="105"/>
      <c r="P42" s="106"/>
      <c r="Q42" s="3"/>
    </row>
    <row r="43" spans="1:17" ht="16.5" hidden="1" customHeight="1" x14ac:dyDescent="0.2">
      <c r="A43" s="107" t="s">
        <v>45</v>
      </c>
      <c r="B43" s="108"/>
      <c r="C43" s="108"/>
      <c r="D43" s="108"/>
      <c r="E43" s="108"/>
      <c r="F43" s="108"/>
      <c r="G43" s="109"/>
      <c r="H43" s="110" t="s">
        <v>45</v>
      </c>
      <c r="I43" s="97"/>
      <c r="J43" s="97"/>
      <c r="K43" s="97"/>
      <c r="L43" s="97"/>
      <c r="M43" s="97"/>
      <c r="N43" s="111"/>
    </row>
    <row r="44" spans="1:17" ht="16.5" hidden="1" customHeight="1" thickBot="1" x14ac:dyDescent="0.25">
      <c r="A44" s="168"/>
      <c r="B44" s="169"/>
      <c r="C44" s="169"/>
      <c r="D44" s="169"/>
      <c r="E44" s="169"/>
      <c r="F44" s="170"/>
      <c r="G44" s="112"/>
      <c r="H44" s="168"/>
      <c r="I44" s="169"/>
      <c r="J44" s="169"/>
      <c r="K44" s="169"/>
      <c r="L44" s="169"/>
      <c r="M44" s="169"/>
      <c r="N44" s="170"/>
    </row>
    <row r="45" spans="1:17" ht="7.5" customHeight="1" x14ac:dyDescent="0.2">
      <c r="A45" s="11"/>
      <c r="B45" s="11"/>
      <c r="C45" s="11"/>
      <c r="D45" s="11"/>
      <c r="E45" s="11"/>
      <c r="F45" s="11"/>
      <c r="G45" s="113"/>
      <c r="H45" s="11"/>
      <c r="I45" s="11"/>
      <c r="J45" s="11"/>
      <c r="K45" s="11"/>
      <c r="L45" s="11"/>
      <c r="M45" s="11"/>
      <c r="N45" s="11"/>
    </row>
    <row r="105" spans="1:10" x14ac:dyDescent="0.2">
      <c r="A105" s="68" t="s">
        <v>34</v>
      </c>
      <c r="C105" s="68" t="s">
        <v>114</v>
      </c>
    </row>
    <row r="106" spans="1:10" x14ac:dyDescent="0.2">
      <c r="A106" s="13" t="s">
        <v>13</v>
      </c>
      <c r="B106" s="11"/>
      <c r="C106" s="27" t="s">
        <v>101</v>
      </c>
      <c r="E106" s="11"/>
      <c r="G106" s="11"/>
      <c r="H106" s="11"/>
      <c r="I106" s="11"/>
      <c r="J106" s="11"/>
    </row>
    <row r="107" spans="1:10" x14ac:dyDescent="0.2">
      <c r="A107" s="13" t="s">
        <v>138</v>
      </c>
      <c r="B107" s="11"/>
      <c r="C107" s="27" t="s">
        <v>102</v>
      </c>
      <c r="E107" s="11"/>
      <c r="G107" s="11"/>
      <c r="H107" s="11"/>
      <c r="I107" s="11"/>
      <c r="J107" s="11"/>
    </row>
    <row r="108" spans="1:10" x14ac:dyDescent="0.2">
      <c r="A108" s="13" t="s">
        <v>139</v>
      </c>
      <c r="B108" s="13"/>
      <c r="C108" s="27" t="s">
        <v>103</v>
      </c>
      <c r="E108" s="13"/>
      <c r="G108" s="13"/>
      <c r="H108" s="13"/>
      <c r="I108" s="13"/>
      <c r="J108" s="13"/>
    </row>
    <row r="109" spans="1:10" x14ac:dyDescent="0.2">
      <c r="A109" s="13" t="s">
        <v>140</v>
      </c>
      <c r="B109" s="11"/>
      <c r="C109" s="27" t="s">
        <v>104</v>
      </c>
      <c r="E109" s="13"/>
      <c r="G109" s="13"/>
      <c r="H109" s="11"/>
      <c r="I109" s="13"/>
      <c r="J109" s="11"/>
    </row>
    <row r="110" spans="1:10" x14ac:dyDescent="0.2">
      <c r="A110" s="13" t="s">
        <v>141</v>
      </c>
      <c r="B110" s="13"/>
      <c r="C110" s="27" t="s">
        <v>105</v>
      </c>
      <c r="E110" s="13"/>
      <c r="G110" s="13"/>
      <c r="H110" s="13"/>
      <c r="I110" s="13"/>
      <c r="J110" s="13"/>
    </row>
    <row r="111" spans="1:10" x14ac:dyDescent="0.2">
      <c r="A111" s="13" t="s">
        <v>155</v>
      </c>
      <c r="B111" s="11"/>
      <c r="C111" s="27" t="s">
        <v>106</v>
      </c>
      <c r="E111" s="13"/>
      <c r="G111" s="13"/>
      <c r="H111" s="11"/>
      <c r="I111" s="13"/>
      <c r="J111" s="11"/>
    </row>
    <row r="112" spans="1:10" x14ac:dyDescent="0.2">
      <c r="A112" s="13" t="s">
        <v>142</v>
      </c>
      <c r="B112" s="11"/>
      <c r="C112" s="27" t="s">
        <v>49</v>
      </c>
      <c r="E112" s="13"/>
      <c r="G112" s="13"/>
      <c r="H112" s="11"/>
      <c r="I112" s="13"/>
      <c r="J112" s="11"/>
    </row>
    <row r="113" spans="1:10" x14ac:dyDescent="0.2">
      <c r="A113" s="13" t="s">
        <v>33</v>
      </c>
      <c r="B113" s="11"/>
      <c r="C113" s="27" t="s">
        <v>123</v>
      </c>
      <c r="E113" s="11"/>
      <c r="G113" s="13"/>
      <c r="H113" s="11"/>
      <c r="I113" s="13"/>
      <c r="J113" s="11"/>
    </row>
    <row r="114" spans="1:10" x14ac:dyDescent="0.2">
      <c r="A114" s="13" t="s">
        <v>14</v>
      </c>
      <c r="B114" s="11"/>
      <c r="E114" s="11"/>
      <c r="G114" s="11"/>
      <c r="H114" s="11"/>
      <c r="I114" s="11"/>
      <c r="J114" s="11"/>
    </row>
    <row r="115" spans="1:10" x14ac:dyDescent="0.2">
      <c r="A115" s="13" t="s">
        <v>15</v>
      </c>
      <c r="B115" s="13"/>
      <c r="E115" s="13"/>
      <c r="G115" s="11"/>
      <c r="H115" s="11"/>
      <c r="I115" s="11"/>
      <c r="J115" s="11"/>
    </row>
    <row r="116" spans="1:10" x14ac:dyDescent="0.2">
      <c r="A116" s="13" t="s">
        <v>131</v>
      </c>
      <c r="B116" s="13"/>
      <c r="E116" s="13"/>
      <c r="G116" s="13"/>
      <c r="H116" s="13"/>
      <c r="I116" s="13"/>
      <c r="J116" s="13"/>
    </row>
    <row r="117" spans="1:10" x14ac:dyDescent="0.2">
      <c r="A117" s="13" t="s">
        <v>132</v>
      </c>
      <c r="B117" s="13"/>
      <c r="E117" s="13"/>
      <c r="G117" s="13"/>
      <c r="H117" s="13"/>
      <c r="I117" s="13"/>
      <c r="J117" s="13"/>
    </row>
    <row r="118" spans="1:10" x14ac:dyDescent="0.2">
      <c r="A118" s="13" t="s">
        <v>133</v>
      </c>
      <c r="B118" s="13"/>
      <c r="E118" s="13"/>
      <c r="G118" s="13"/>
      <c r="H118" s="13"/>
      <c r="I118" s="13"/>
      <c r="J118" s="13"/>
    </row>
    <row r="119" spans="1:10" x14ac:dyDescent="0.2">
      <c r="A119" s="13" t="s">
        <v>143</v>
      </c>
      <c r="B119" s="13"/>
      <c r="E119" s="13"/>
      <c r="G119" s="13"/>
      <c r="H119" s="13"/>
      <c r="I119" s="13"/>
      <c r="J119" s="13"/>
    </row>
    <row r="120" spans="1:10" x14ac:dyDescent="0.2">
      <c r="A120" s="13" t="s">
        <v>46</v>
      </c>
      <c r="B120" s="13"/>
      <c r="E120" s="13"/>
      <c r="G120" s="13"/>
      <c r="H120" s="13"/>
      <c r="I120" s="13"/>
      <c r="J120" s="13"/>
    </row>
    <row r="121" spans="1:10" x14ac:dyDescent="0.2">
      <c r="A121" s="13" t="s">
        <v>134</v>
      </c>
      <c r="B121" s="13"/>
      <c r="E121" s="13"/>
      <c r="G121" s="13"/>
      <c r="H121" s="13"/>
      <c r="I121" s="13"/>
      <c r="J121" s="13"/>
    </row>
    <row r="122" spans="1:10" x14ac:dyDescent="0.2">
      <c r="A122" s="13" t="s">
        <v>173</v>
      </c>
      <c r="B122" s="13"/>
      <c r="E122" s="13"/>
      <c r="G122" s="13"/>
      <c r="H122" s="13"/>
      <c r="I122" s="13"/>
      <c r="J122" s="13"/>
    </row>
    <row r="123" spans="1:10" x14ac:dyDescent="0.2">
      <c r="A123" s="13" t="s">
        <v>135</v>
      </c>
      <c r="B123" s="13"/>
      <c r="E123" s="13"/>
      <c r="G123" s="13"/>
      <c r="H123" s="13"/>
      <c r="I123" s="13"/>
      <c r="J123" s="13"/>
    </row>
    <row r="124" spans="1:10" x14ac:dyDescent="0.2">
      <c r="A124" s="13" t="s">
        <v>136</v>
      </c>
      <c r="B124" s="13"/>
      <c r="E124" s="13"/>
      <c r="G124" s="13"/>
      <c r="H124" s="13"/>
      <c r="I124" s="13"/>
      <c r="J124" s="13"/>
    </row>
    <row r="125" spans="1:10" x14ac:dyDescent="0.2">
      <c r="A125" s="13" t="s">
        <v>144</v>
      </c>
      <c r="B125" s="13"/>
      <c r="E125" s="13"/>
      <c r="G125" s="13"/>
      <c r="H125" s="13"/>
      <c r="I125" s="13"/>
      <c r="J125" s="13"/>
    </row>
    <row r="126" spans="1:10" x14ac:dyDescent="0.2">
      <c r="A126" s="13" t="s">
        <v>145</v>
      </c>
      <c r="B126" s="166"/>
      <c r="E126" s="13"/>
      <c r="G126" s="13"/>
      <c r="H126" s="1"/>
      <c r="I126" s="1"/>
      <c r="J126" s="1"/>
    </row>
    <row r="127" spans="1:10" x14ac:dyDescent="0.2">
      <c r="A127" s="13" t="s">
        <v>184</v>
      </c>
      <c r="B127" s="166"/>
      <c r="E127" s="13"/>
      <c r="G127" s="13"/>
      <c r="H127" s="1"/>
      <c r="I127" s="1"/>
      <c r="J127" s="1"/>
    </row>
    <row r="128" spans="1:10" x14ac:dyDescent="0.2">
      <c r="A128" s="13" t="s">
        <v>163</v>
      </c>
      <c r="B128" s="166"/>
      <c r="E128" s="13"/>
      <c r="G128" s="13"/>
      <c r="H128" s="13"/>
      <c r="I128" s="13"/>
      <c r="J128" s="13"/>
    </row>
    <row r="129" spans="1:10" x14ac:dyDescent="0.2">
      <c r="A129" s="13" t="s">
        <v>165</v>
      </c>
      <c r="B129" s="166"/>
      <c r="E129" s="13"/>
      <c r="G129" s="13"/>
      <c r="H129" s="13"/>
      <c r="I129" s="13"/>
      <c r="J129" s="13"/>
    </row>
    <row r="130" spans="1:10" x14ac:dyDescent="0.2">
      <c r="A130" s="13" t="s">
        <v>164</v>
      </c>
      <c r="B130" s="13"/>
      <c r="E130" s="13"/>
      <c r="G130" s="13"/>
      <c r="H130" s="13"/>
      <c r="I130" s="13"/>
      <c r="J130" s="13"/>
    </row>
    <row r="131" spans="1:10" x14ac:dyDescent="0.2">
      <c r="A131" s="13" t="s">
        <v>16</v>
      </c>
      <c r="B131" s="13"/>
      <c r="E131" s="13"/>
      <c r="G131" s="13"/>
      <c r="H131" s="13"/>
      <c r="I131" s="13"/>
      <c r="J131" s="13"/>
    </row>
    <row r="132" spans="1:10" x14ac:dyDescent="0.2">
      <c r="A132" s="13" t="s">
        <v>17</v>
      </c>
      <c r="B132" s="13"/>
      <c r="E132" s="13"/>
      <c r="G132" s="13"/>
      <c r="H132" s="13"/>
      <c r="I132" s="13"/>
      <c r="J132" s="13"/>
    </row>
    <row r="133" spans="1:10" x14ac:dyDescent="0.2">
      <c r="A133" s="13" t="s">
        <v>18</v>
      </c>
      <c r="B133" s="13"/>
      <c r="E133" s="13"/>
      <c r="G133" s="13"/>
      <c r="H133" s="13"/>
      <c r="I133" s="13"/>
      <c r="J133" s="13"/>
    </row>
    <row r="134" spans="1:10" x14ac:dyDescent="0.2">
      <c r="A134" s="13" t="s">
        <v>137</v>
      </c>
      <c r="B134" s="13"/>
      <c r="E134" s="13"/>
      <c r="G134" s="13"/>
      <c r="H134" s="13"/>
      <c r="I134" s="13"/>
      <c r="J134" s="13"/>
    </row>
    <row r="135" spans="1:10" x14ac:dyDescent="0.2">
      <c r="A135" s="13" t="s">
        <v>19</v>
      </c>
      <c r="B135" s="13"/>
      <c r="E135" s="13"/>
      <c r="G135" s="13"/>
      <c r="H135" s="13"/>
      <c r="I135" s="13"/>
      <c r="J135" s="13"/>
    </row>
    <row r="136" spans="1:10" x14ac:dyDescent="0.2">
      <c r="A136" s="13" t="s">
        <v>146</v>
      </c>
      <c r="B136" s="13"/>
      <c r="E136" s="13"/>
      <c r="G136" s="13"/>
      <c r="H136" s="13"/>
      <c r="I136" s="13"/>
      <c r="J136" s="13"/>
    </row>
    <row r="137" spans="1:10" x14ac:dyDescent="0.2">
      <c r="A137" s="13" t="s">
        <v>147</v>
      </c>
      <c r="B137" s="13"/>
      <c r="E137" s="13"/>
      <c r="G137" s="13"/>
      <c r="H137" s="13"/>
      <c r="I137" s="13"/>
      <c r="J137" s="13"/>
    </row>
    <row r="138" spans="1:10" x14ac:dyDescent="0.2">
      <c r="A138" s="13" t="s">
        <v>148</v>
      </c>
      <c r="B138" s="13"/>
      <c r="E138" s="13"/>
      <c r="G138" s="13"/>
      <c r="H138" s="13"/>
      <c r="I138" s="13"/>
      <c r="J138" s="13"/>
    </row>
    <row r="139" spans="1:10" x14ac:dyDescent="0.2">
      <c r="A139" s="13" t="s">
        <v>20</v>
      </c>
      <c r="B139" s="13"/>
      <c r="E139" s="13"/>
      <c r="G139" s="13"/>
      <c r="H139" s="13"/>
      <c r="I139" s="13"/>
      <c r="J139" s="13"/>
    </row>
    <row r="140" spans="1:10" x14ac:dyDescent="0.2">
      <c r="A140" s="13" t="s">
        <v>21</v>
      </c>
      <c r="B140" s="1"/>
      <c r="E140" s="1"/>
      <c r="G140" s="13"/>
      <c r="H140" s="13"/>
      <c r="I140" s="13"/>
      <c r="J140" s="13"/>
    </row>
    <row r="141" spans="1:10" x14ac:dyDescent="0.2">
      <c r="A141" s="13" t="s">
        <v>22</v>
      </c>
      <c r="B141" s="1"/>
      <c r="E141" s="1"/>
      <c r="G141" s="13"/>
      <c r="H141" s="13"/>
      <c r="I141" s="13"/>
      <c r="J141" s="13"/>
    </row>
    <row r="142" spans="1:10" x14ac:dyDescent="0.2">
      <c r="A142" s="13" t="s">
        <v>23</v>
      </c>
      <c r="B142" s="1"/>
      <c r="E142" s="1"/>
      <c r="G142" s="13"/>
      <c r="H142" s="13"/>
      <c r="I142" s="13"/>
      <c r="J142" s="13"/>
    </row>
    <row r="143" spans="1:10" x14ac:dyDescent="0.2">
      <c r="A143" s="13" t="s">
        <v>156</v>
      </c>
      <c r="B143" s="1"/>
      <c r="C143" s="27" t="s">
        <v>154</v>
      </c>
      <c r="E143" s="1"/>
      <c r="G143" s="13"/>
      <c r="H143" s="13"/>
      <c r="I143" s="13"/>
      <c r="J143" s="13"/>
    </row>
    <row r="144" spans="1:10" x14ac:dyDescent="0.2">
      <c r="A144" s="13" t="s">
        <v>157</v>
      </c>
      <c r="B144" s="1"/>
      <c r="E144" s="1"/>
      <c r="G144" s="13"/>
      <c r="H144" s="13"/>
      <c r="I144" s="13"/>
      <c r="J144" s="13"/>
    </row>
    <row r="145" spans="1:10" x14ac:dyDescent="0.2">
      <c r="A145" s="13" t="s">
        <v>158</v>
      </c>
      <c r="B145" s="1"/>
      <c r="E145" s="1"/>
      <c r="G145" s="13"/>
      <c r="H145" s="13"/>
      <c r="I145" s="13"/>
      <c r="J145" s="13"/>
    </row>
    <row r="146" spans="1:10" x14ac:dyDescent="0.2">
      <c r="A146" s="13" t="s">
        <v>174</v>
      </c>
      <c r="B146" s="13"/>
      <c r="E146" s="13"/>
      <c r="G146" s="13"/>
      <c r="H146" s="13"/>
      <c r="I146" s="13"/>
      <c r="J146" s="13"/>
    </row>
    <row r="147" spans="1:10" x14ac:dyDescent="0.2">
      <c r="A147" s="13" t="s">
        <v>185</v>
      </c>
      <c r="B147" s="13"/>
      <c r="E147" s="13"/>
      <c r="G147" s="13"/>
      <c r="H147" s="13"/>
      <c r="I147" s="13"/>
      <c r="J147" s="13"/>
    </row>
    <row r="148" spans="1:10" x14ac:dyDescent="0.2">
      <c r="A148" s="13" t="s">
        <v>175</v>
      </c>
      <c r="B148" s="13"/>
      <c r="E148" s="13"/>
      <c r="G148" s="13"/>
      <c r="H148" s="13"/>
      <c r="I148" s="13"/>
      <c r="J148" s="13"/>
    </row>
    <row r="149" spans="1:10" x14ac:dyDescent="0.2">
      <c r="A149" s="13" t="s">
        <v>166</v>
      </c>
      <c r="B149" s="13"/>
      <c r="E149" s="13"/>
      <c r="G149" s="13"/>
      <c r="H149" s="13"/>
      <c r="I149" s="13"/>
      <c r="J149" s="13"/>
    </row>
    <row r="150" spans="1:10" x14ac:dyDescent="0.2">
      <c r="A150" s="13" t="s">
        <v>186</v>
      </c>
      <c r="B150" s="13"/>
      <c r="E150" s="13"/>
      <c r="G150" s="13"/>
      <c r="H150" s="13"/>
      <c r="I150" s="13"/>
      <c r="J150" s="13"/>
    </row>
    <row r="151" spans="1:10" x14ac:dyDescent="0.2">
      <c r="A151" s="13" t="s">
        <v>167</v>
      </c>
      <c r="B151" s="13"/>
      <c r="E151" s="13"/>
      <c r="G151" s="13"/>
      <c r="H151" s="13"/>
      <c r="I151" s="13"/>
      <c r="J151" s="13"/>
    </row>
    <row r="152" spans="1:10" x14ac:dyDescent="0.2">
      <c r="A152" s="13" t="s">
        <v>168</v>
      </c>
      <c r="B152" s="13"/>
      <c r="E152" s="13"/>
      <c r="G152" s="13"/>
      <c r="H152" s="13"/>
      <c r="I152" s="13"/>
      <c r="J152" s="13"/>
    </row>
    <row r="153" spans="1:10" x14ac:dyDescent="0.2">
      <c r="A153" s="13" t="s">
        <v>24</v>
      </c>
      <c r="B153" s="13"/>
      <c r="E153" s="13"/>
      <c r="G153" s="13"/>
      <c r="H153" s="13"/>
      <c r="I153" s="13"/>
      <c r="J153" s="13"/>
    </row>
    <row r="154" spans="1:10" x14ac:dyDescent="0.2">
      <c r="A154" s="13" t="s">
        <v>25</v>
      </c>
      <c r="B154" s="13"/>
      <c r="E154" s="13"/>
      <c r="G154" s="13"/>
      <c r="H154" s="13"/>
      <c r="I154" s="13"/>
      <c r="J154" s="13"/>
    </row>
    <row r="155" spans="1:10" x14ac:dyDescent="0.2">
      <c r="A155" s="13" t="s">
        <v>26</v>
      </c>
      <c r="B155" s="13"/>
      <c r="E155" s="13"/>
      <c r="G155" s="13"/>
      <c r="H155" s="13"/>
      <c r="I155" s="13"/>
      <c r="J155" s="13"/>
    </row>
    <row r="156" spans="1:10" x14ac:dyDescent="0.2">
      <c r="A156" s="13" t="s">
        <v>27</v>
      </c>
      <c r="B156" s="13"/>
      <c r="E156" s="13"/>
      <c r="G156" s="13"/>
      <c r="H156" s="13"/>
      <c r="I156" s="13"/>
      <c r="J156" s="13"/>
    </row>
    <row r="157" spans="1:10" x14ac:dyDescent="0.2">
      <c r="A157" s="13" t="s">
        <v>28</v>
      </c>
      <c r="B157" s="13"/>
      <c r="E157" s="13"/>
      <c r="G157" s="13"/>
      <c r="H157" s="13"/>
      <c r="I157" s="13"/>
      <c r="J157" s="13"/>
    </row>
    <row r="158" spans="1:10" x14ac:dyDescent="0.2">
      <c r="A158" s="13" t="s">
        <v>29</v>
      </c>
      <c r="B158" s="13"/>
      <c r="E158" s="13"/>
      <c r="G158" s="13"/>
      <c r="H158" s="13"/>
      <c r="I158" s="13"/>
      <c r="J158" s="13"/>
    </row>
    <row r="159" spans="1:10" x14ac:dyDescent="0.2">
      <c r="A159" s="13" t="s">
        <v>30</v>
      </c>
      <c r="B159" s="13"/>
      <c r="E159" s="13"/>
      <c r="G159" s="13"/>
      <c r="H159" s="13"/>
      <c r="I159" s="13"/>
      <c r="J159" s="13"/>
    </row>
    <row r="160" spans="1:10" x14ac:dyDescent="0.2">
      <c r="A160" s="13" t="s">
        <v>149</v>
      </c>
      <c r="B160" s="13"/>
      <c r="E160" s="13"/>
      <c r="G160" s="13"/>
      <c r="H160" s="13"/>
      <c r="I160" s="13"/>
      <c r="J160" s="13"/>
    </row>
    <row r="161" spans="1:10" x14ac:dyDescent="0.2">
      <c r="A161" s="13" t="s">
        <v>150</v>
      </c>
      <c r="B161" s="13"/>
      <c r="E161" s="13"/>
      <c r="G161" s="13"/>
      <c r="H161" s="13"/>
      <c r="I161" s="13"/>
      <c r="J161" s="13"/>
    </row>
    <row r="162" spans="1:10" x14ac:dyDescent="0.2">
      <c r="A162" s="13" t="s">
        <v>187</v>
      </c>
      <c r="B162" s="13"/>
      <c r="E162" s="13"/>
      <c r="G162" s="13"/>
      <c r="H162" s="13"/>
      <c r="I162" s="13"/>
      <c r="J162" s="13"/>
    </row>
    <row r="163" spans="1:10" x14ac:dyDescent="0.2">
      <c r="A163" s="13" t="s">
        <v>31</v>
      </c>
      <c r="B163" s="13"/>
      <c r="E163" s="13"/>
      <c r="G163" s="1"/>
      <c r="H163" s="13"/>
      <c r="I163" s="13"/>
      <c r="J163" s="13"/>
    </row>
    <row r="164" spans="1:10" x14ac:dyDescent="0.2">
      <c r="A164" s="13" t="s">
        <v>160</v>
      </c>
      <c r="B164" s="13"/>
      <c r="E164" s="13"/>
      <c r="G164" s="13"/>
      <c r="H164" s="13"/>
      <c r="I164" s="13"/>
      <c r="J164" s="13"/>
    </row>
    <row r="165" spans="1:10" x14ac:dyDescent="0.2">
      <c r="A165" s="13" t="s">
        <v>161</v>
      </c>
      <c r="B165" s="13"/>
      <c r="E165" s="13"/>
      <c r="G165" s="13"/>
      <c r="H165" s="13"/>
      <c r="I165" s="13"/>
      <c r="J165" s="13"/>
    </row>
    <row r="166" spans="1:10" x14ac:dyDescent="0.2">
      <c r="A166" s="13" t="s">
        <v>162</v>
      </c>
      <c r="B166" s="13"/>
      <c r="E166" s="13"/>
      <c r="G166" s="13"/>
      <c r="H166" s="1"/>
      <c r="I166" s="13"/>
      <c r="J166" s="13"/>
    </row>
    <row r="167" spans="1:10" x14ac:dyDescent="0.2">
      <c r="A167" s="13" t="s">
        <v>169</v>
      </c>
      <c r="B167" s="13"/>
      <c r="E167" s="13"/>
      <c r="G167" s="13"/>
      <c r="H167" s="13"/>
      <c r="I167" s="13"/>
      <c r="J167" s="13"/>
    </row>
    <row r="168" spans="1:10" x14ac:dyDescent="0.2">
      <c r="A168" s="13" t="s">
        <v>170</v>
      </c>
      <c r="B168" s="13"/>
      <c r="E168" s="13"/>
      <c r="G168" s="13"/>
      <c r="H168" s="13"/>
      <c r="I168" s="13"/>
      <c r="J168" s="13"/>
    </row>
    <row r="169" spans="1:10" x14ac:dyDescent="0.2">
      <c r="A169" s="13" t="s">
        <v>177</v>
      </c>
      <c r="B169" s="13"/>
      <c r="E169" s="13"/>
      <c r="G169" s="13"/>
      <c r="H169" s="13"/>
      <c r="I169" s="13"/>
      <c r="J169" s="13"/>
    </row>
    <row r="170" spans="1:10" x14ac:dyDescent="0.2">
      <c r="A170" s="13" t="s">
        <v>171</v>
      </c>
      <c r="B170" s="13"/>
      <c r="E170" s="13"/>
      <c r="G170" s="13"/>
      <c r="H170" s="13"/>
      <c r="I170" s="13"/>
      <c r="J170" s="13"/>
    </row>
    <row r="171" spans="1:10" x14ac:dyDescent="0.2">
      <c r="A171" s="13" t="s">
        <v>178</v>
      </c>
      <c r="B171" s="13"/>
      <c r="E171" s="13"/>
      <c r="G171" s="13"/>
      <c r="H171" s="13"/>
      <c r="I171" s="13"/>
      <c r="J171" s="13"/>
    </row>
    <row r="172" spans="1:10" x14ac:dyDescent="0.2">
      <c r="A172" s="13" t="s">
        <v>179</v>
      </c>
      <c r="B172" s="13"/>
      <c r="E172" s="13"/>
      <c r="G172" s="13"/>
      <c r="H172" s="13"/>
      <c r="I172" s="13"/>
      <c r="J172" s="13"/>
    </row>
    <row r="173" spans="1:10" x14ac:dyDescent="0.2">
      <c r="A173" s="13" t="s">
        <v>180</v>
      </c>
      <c r="B173" s="13"/>
      <c r="E173" s="13"/>
      <c r="G173" s="13"/>
      <c r="H173" s="13"/>
      <c r="I173" s="13"/>
      <c r="J173" s="13"/>
    </row>
    <row r="174" spans="1:10" x14ac:dyDescent="0.2">
      <c r="A174" s="1" t="s">
        <v>130</v>
      </c>
      <c r="B174" s="13"/>
      <c r="E174" s="13"/>
      <c r="G174" s="13"/>
      <c r="H174" s="13"/>
      <c r="I174" s="1"/>
      <c r="J174" s="1"/>
    </row>
    <row r="175" spans="1:10" x14ac:dyDescent="0.2">
      <c r="A175" s="13" t="s">
        <v>151</v>
      </c>
      <c r="B175" s="13"/>
      <c r="E175" s="13"/>
      <c r="G175" s="13"/>
      <c r="H175" s="13"/>
      <c r="I175" s="13"/>
      <c r="J175" s="13"/>
    </row>
    <row r="176" spans="1:10" x14ac:dyDescent="0.2">
      <c r="A176" s="13" t="s">
        <v>152</v>
      </c>
      <c r="B176" s="13"/>
      <c r="E176" s="13"/>
      <c r="G176" s="13"/>
      <c r="H176" s="13"/>
      <c r="I176" s="13"/>
      <c r="J176" s="13"/>
    </row>
    <row r="177" spans="1:10" x14ac:dyDescent="0.2">
      <c r="A177" s="13" t="s">
        <v>153</v>
      </c>
      <c r="E177" s="13"/>
      <c r="G177" s="13"/>
      <c r="H177" s="13"/>
      <c r="I177" s="13"/>
      <c r="J177" s="13"/>
    </row>
    <row r="178" spans="1:10" x14ac:dyDescent="0.2">
      <c r="A178" s="13" t="s">
        <v>172</v>
      </c>
      <c r="B178" s="27" t="s">
        <v>154</v>
      </c>
      <c r="E178" s="13"/>
      <c r="G178" s="1"/>
      <c r="H178" s="13"/>
      <c r="I178" s="13"/>
      <c r="J178" s="13"/>
    </row>
    <row r="179" spans="1:10" x14ac:dyDescent="0.2">
      <c r="A179" s="13" t="s">
        <v>32</v>
      </c>
      <c r="E179" s="13"/>
      <c r="G179" s="13"/>
      <c r="H179" s="13"/>
      <c r="I179" s="13"/>
      <c r="J179" s="13"/>
    </row>
    <row r="180" spans="1:10" x14ac:dyDescent="0.2">
      <c r="A180" s="217"/>
      <c r="E180" s="13"/>
      <c r="G180" s="13"/>
      <c r="H180" s="13"/>
      <c r="I180" s="114"/>
      <c r="J180" s="114"/>
    </row>
    <row r="181" spans="1:10" x14ac:dyDescent="0.2">
      <c r="E181" s="13"/>
      <c r="G181" s="13"/>
      <c r="H181" s="1"/>
      <c r="I181" s="114"/>
      <c r="J181" s="114"/>
    </row>
    <row r="182" spans="1:10" x14ac:dyDescent="0.2">
      <c r="E182" s="13"/>
      <c r="G182" s="13"/>
      <c r="H182" s="13"/>
      <c r="I182" s="114"/>
      <c r="J182" s="114"/>
    </row>
    <row r="183" spans="1:10" x14ac:dyDescent="0.2">
      <c r="E183" s="13"/>
      <c r="G183" s="13"/>
      <c r="H183" s="13"/>
      <c r="I183" s="114"/>
      <c r="J183" s="114"/>
    </row>
    <row r="184" spans="1:10" x14ac:dyDescent="0.2">
      <c r="E184" s="13"/>
      <c r="H184" s="13"/>
    </row>
    <row r="185" spans="1:10" x14ac:dyDescent="0.2">
      <c r="E185" s="13"/>
      <c r="H185" s="13"/>
    </row>
    <row r="186" spans="1:10" x14ac:dyDescent="0.2">
      <c r="E186" s="13"/>
      <c r="H186" s="13"/>
    </row>
    <row r="187" spans="1:10" x14ac:dyDescent="0.2">
      <c r="E187" s="13"/>
    </row>
    <row r="188" spans="1:10" x14ac:dyDescent="0.2">
      <c r="E188" s="13"/>
    </row>
    <row r="189" spans="1:10" x14ac:dyDescent="0.2">
      <c r="E189" s="13"/>
    </row>
    <row r="190" spans="1:10" x14ac:dyDescent="0.2">
      <c r="E190" s="13"/>
    </row>
    <row r="191" spans="1:10" x14ac:dyDescent="0.2">
      <c r="E191" s="13"/>
    </row>
    <row r="192" spans="1:10" x14ac:dyDescent="0.2">
      <c r="E192" s="13"/>
    </row>
    <row r="193" spans="5:5" x14ac:dyDescent="0.2">
      <c r="E193" s="13"/>
    </row>
    <row r="194" spans="5:5" x14ac:dyDescent="0.2">
      <c r="E194" s="13"/>
    </row>
    <row r="195" spans="5:5" x14ac:dyDescent="0.2">
      <c r="E195" s="13"/>
    </row>
    <row r="196" spans="5:5" x14ac:dyDescent="0.2">
      <c r="E196" s="13"/>
    </row>
    <row r="197" spans="5:5" x14ac:dyDescent="0.2">
      <c r="E197" s="13"/>
    </row>
    <row r="198" spans="5:5" x14ac:dyDescent="0.2">
      <c r="E198" s="13"/>
    </row>
    <row r="199" spans="5:5" x14ac:dyDescent="0.2">
      <c r="E199" s="13"/>
    </row>
    <row r="200" spans="5:5" x14ac:dyDescent="0.2">
      <c r="E200" s="13"/>
    </row>
    <row r="201" spans="5:5" x14ac:dyDescent="0.2">
      <c r="E201" s="13"/>
    </row>
  </sheetData>
  <mergeCells count="24">
    <mergeCell ref="A2:P2"/>
    <mergeCell ref="J39:L39"/>
    <mergeCell ref="M39:N39"/>
    <mergeCell ref="J40:L40"/>
    <mergeCell ref="M40:N40"/>
    <mergeCell ref="D13:G13"/>
    <mergeCell ref="I13:K13"/>
    <mergeCell ref="L13:N13"/>
    <mergeCell ref="O13:P13"/>
    <mergeCell ref="H44:N44"/>
    <mergeCell ref="A44:F44"/>
    <mergeCell ref="I4:K4"/>
    <mergeCell ref="I5:K5"/>
    <mergeCell ref="A7:P7"/>
    <mergeCell ref="B9:D9"/>
    <mergeCell ref="E9:G9"/>
    <mergeCell ref="B10:D10"/>
    <mergeCell ref="E10:G10"/>
    <mergeCell ref="J41:L41"/>
    <mergeCell ref="J38:L38"/>
    <mergeCell ref="M38:N38"/>
    <mergeCell ref="M41:N41"/>
    <mergeCell ref="A37:G42"/>
    <mergeCell ref="A13:C13"/>
  </mergeCells>
  <dataValidations count="4">
    <dataValidation allowBlank="1" showInputMessage="1" showErrorMessage="1" sqref="A44:A45 A33:A34 G33:G34 N33:N34" xr:uid="{00000000-0002-0000-0000-000000000000}"/>
    <dataValidation type="list" allowBlank="1" showInputMessage="1" showErrorMessage="1" sqref="G35 N15:N32 N35 G15:G32" xr:uid="{00000000-0002-0000-0000-000001000000}">
      <formula1>$C$105:$C$114</formula1>
    </dataValidation>
    <dataValidation type="list" allowBlank="1" showInputMessage="1" showErrorMessage="1" sqref="I35 A35" xr:uid="{00000000-0002-0000-0000-000002000000}">
      <formula1>$A$105:$A$176</formula1>
    </dataValidation>
    <dataValidation type="list" allowBlank="1" showInputMessage="1" showErrorMessage="1" sqref="A15:A32 I15:I32" xr:uid="{00000000-0002-0000-0000-000003000000}">
      <formula1>$A$105:$A$180</formula1>
    </dataValidation>
  </dataValidations>
  <printOptions horizontalCentered="1"/>
  <pageMargins left="0.25" right="0.25" top="0.5" bottom="0.5" header="0.25" footer="0.25"/>
  <pageSetup paperSize="5" scale="72" orientation="landscape" r:id="rId1"/>
  <headerFooter>
    <oddFooter>&amp;C&amp;8&amp;P of &amp;N&amp;R&amp;8 9/27/2019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6"/>
  <sheetViews>
    <sheetView zoomScaleNormal="100" workbookViewId="0">
      <selection activeCell="A4" sqref="A4"/>
    </sheetView>
  </sheetViews>
  <sheetFormatPr defaultRowHeight="15" x14ac:dyDescent="0.25"/>
  <cols>
    <col min="1" max="1" width="24.28515625" customWidth="1"/>
    <col min="2" max="2" width="26.85546875" customWidth="1"/>
    <col min="3" max="3" width="13.5703125" customWidth="1"/>
    <col min="4" max="4" width="11.42578125" customWidth="1"/>
    <col min="5" max="5" width="9" customWidth="1"/>
    <col min="6" max="6" width="16.42578125" bestFit="1" customWidth="1"/>
    <col min="7" max="7" width="8.42578125" bestFit="1" customWidth="1"/>
    <col min="8" max="8" width="13" customWidth="1"/>
    <col min="9" max="9" width="3" customWidth="1"/>
    <col min="10" max="10" width="10.5703125" hidden="1" customWidth="1"/>
    <col min="11" max="12" width="9" hidden="1" customWidth="1"/>
    <col min="13" max="13" width="10.5703125" hidden="1" customWidth="1"/>
    <col min="14" max="14" width="3.85546875" hidden="1" customWidth="1"/>
    <col min="15" max="15" width="12.140625" hidden="1" customWidth="1"/>
    <col min="16" max="16" width="0" hidden="1" customWidth="1"/>
  </cols>
  <sheetData>
    <row r="1" spans="1:12" s="15" customFormat="1" x14ac:dyDescent="0.25">
      <c r="A1" s="196" t="s">
        <v>2</v>
      </c>
      <c r="B1" s="196"/>
      <c r="C1" s="196"/>
      <c r="D1" s="196"/>
      <c r="E1" s="196"/>
      <c r="F1" s="196"/>
      <c r="G1" s="196"/>
      <c r="H1" s="196"/>
    </row>
    <row r="2" spans="1:12" s="15" customFormat="1" x14ac:dyDescent="0.25">
      <c r="A2" s="196" t="s">
        <v>176</v>
      </c>
      <c r="B2" s="196"/>
      <c r="C2" s="196"/>
      <c r="D2" s="196"/>
      <c r="E2" s="196"/>
      <c r="F2" s="196"/>
      <c r="G2" s="196"/>
      <c r="H2" s="196"/>
    </row>
    <row r="3" spans="1:12" x14ac:dyDescent="0.25">
      <c r="A3" s="216" t="s">
        <v>183</v>
      </c>
      <c r="B3" s="196"/>
      <c r="C3" s="196"/>
      <c r="D3" s="196"/>
      <c r="E3" s="196"/>
      <c r="F3" s="196"/>
      <c r="G3" s="196"/>
      <c r="H3" s="196"/>
    </row>
    <row r="5" spans="1:12" s="15" customFormat="1" x14ac:dyDescent="0.25">
      <c r="C5" s="158"/>
      <c r="D5" s="158"/>
      <c r="E5" s="158"/>
      <c r="F5" s="161" t="s">
        <v>82</v>
      </c>
      <c r="G5" s="161"/>
      <c r="H5" s="161" t="s">
        <v>10</v>
      </c>
    </row>
    <row r="6" spans="1:12" s="15" customFormat="1" x14ac:dyDescent="0.25">
      <c r="C6" s="158"/>
      <c r="D6" s="158"/>
      <c r="E6" s="162" t="s">
        <v>83</v>
      </c>
      <c r="F6" s="164">
        <v>0</v>
      </c>
      <c r="G6" s="158"/>
      <c r="H6" s="163">
        <v>0</v>
      </c>
    </row>
    <row r="7" spans="1:12" ht="24.75" customHeight="1" x14ac:dyDescent="0.25">
      <c r="A7" s="23" t="s">
        <v>51</v>
      </c>
      <c r="B7" s="23" t="s">
        <v>52</v>
      </c>
      <c r="C7" s="23" t="s">
        <v>53</v>
      </c>
      <c r="D7" s="23" t="s">
        <v>54</v>
      </c>
      <c r="E7" s="23" t="s">
        <v>58</v>
      </c>
      <c r="F7" s="23" t="s">
        <v>59</v>
      </c>
      <c r="G7" s="23" t="s">
        <v>60</v>
      </c>
      <c r="H7" s="23" t="s">
        <v>61</v>
      </c>
    </row>
    <row r="8" spans="1:12" ht="30" x14ac:dyDescent="0.25">
      <c r="A8" s="17" t="s">
        <v>47</v>
      </c>
      <c r="B8" s="17" t="s">
        <v>62</v>
      </c>
      <c r="C8" s="17" t="s">
        <v>63</v>
      </c>
      <c r="D8" s="17" t="s">
        <v>64</v>
      </c>
      <c r="E8" s="17" t="s">
        <v>65</v>
      </c>
      <c r="F8" s="17" t="s">
        <v>37</v>
      </c>
      <c r="G8" s="17" t="s">
        <v>66</v>
      </c>
      <c r="H8" s="19" t="s">
        <v>42</v>
      </c>
    </row>
    <row r="9" spans="1:12" s="15" customFormat="1" x14ac:dyDescent="0.25">
      <c r="A9" s="17"/>
      <c r="B9" s="17"/>
      <c r="C9" s="17"/>
      <c r="D9" s="128"/>
      <c r="E9" s="17"/>
      <c r="F9" s="129">
        <f>D9*E9</f>
        <v>0</v>
      </c>
      <c r="G9" s="165"/>
      <c r="H9" s="130">
        <f>F9*G9</f>
        <v>0</v>
      </c>
    </row>
    <row r="10" spans="1:12" s="15" customFormat="1" x14ac:dyDescent="0.25">
      <c r="A10" s="17"/>
      <c r="B10" s="17"/>
      <c r="C10" s="17"/>
      <c r="D10" s="128"/>
      <c r="E10" s="17"/>
      <c r="F10" s="129">
        <f t="shared" ref="F10:F16" si="0">D10*E10</f>
        <v>0</v>
      </c>
      <c r="G10" s="165"/>
      <c r="H10" s="130">
        <f t="shared" ref="H10:H16" si="1">F10*G10</f>
        <v>0</v>
      </c>
    </row>
    <row r="11" spans="1:12" s="15" customFormat="1" x14ac:dyDescent="0.25">
      <c r="A11" s="17"/>
      <c r="B11" s="17"/>
      <c r="C11" s="17"/>
      <c r="D11" s="128"/>
      <c r="E11" s="17"/>
      <c r="F11" s="129">
        <f t="shared" si="0"/>
        <v>0</v>
      </c>
      <c r="G11" s="165"/>
      <c r="H11" s="130">
        <f t="shared" si="1"/>
        <v>0</v>
      </c>
    </row>
    <row r="12" spans="1:12" s="15" customFormat="1" x14ac:dyDescent="0.25">
      <c r="A12" s="17"/>
      <c r="B12" s="17"/>
      <c r="C12" s="17"/>
      <c r="D12" s="128"/>
      <c r="E12" s="17"/>
      <c r="F12" s="129">
        <f t="shared" si="0"/>
        <v>0</v>
      </c>
      <c r="G12" s="165"/>
      <c r="H12" s="130">
        <f t="shared" si="1"/>
        <v>0</v>
      </c>
    </row>
    <row r="13" spans="1:12" s="15" customFormat="1" x14ac:dyDescent="0.25">
      <c r="A13" s="17"/>
      <c r="B13" s="17"/>
      <c r="C13" s="17"/>
      <c r="D13" s="128"/>
      <c r="E13" s="17"/>
      <c r="F13" s="129">
        <f t="shared" si="0"/>
        <v>0</v>
      </c>
      <c r="G13" s="165"/>
      <c r="H13" s="130">
        <f t="shared" si="1"/>
        <v>0</v>
      </c>
    </row>
    <row r="14" spans="1:12" s="15" customFormat="1" x14ac:dyDescent="0.25">
      <c r="A14" s="17"/>
      <c r="B14" s="17"/>
      <c r="C14" s="17"/>
      <c r="D14" s="128"/>
      <c r="E14" s="17"/>
      <c r="F14" s="129">
        <f t="shared" si="0"/>
        <v>0</v>
      </c>
      <c r="G14" s="165"/>
      <c r="H14" s="130">
        <f t="shared" si="1"/>
        <v>0</v>
      </c>
    </row>
    <row r="15" spans="1:12" s="15" customFormat="1" x14ac:dyDescent="0.25">
      <c r="A15" s="17"/>
      <c r="B15" s="17"/>
      <c r="C15" s="17"/>
      <c r="D15" s="128"/>
      <c r="E15" s="17"/>
      <c r="F15" s="129">
        <f t="shared" si="0"/>
        <v>0</v>
      </c>
      <c r="G15" s="165"/>
      <c r="H15" s="130">
        <f t="shared" si="1"/>
        <v>0</v>
      </c>
    </row>
    <row r="16" spans="1:12" s="15" customFormat="1" x14ac:dyDescent="0.25">
      <c r="A16" s="17"/>
      <c r="B16" s="17"/>
      <c r="C16" s="17"/>
      <c r="D16" s="128"/>
      <c r="E16" s="17"/>
      <c r="F16" s="129">
        <f t="shared" si="0"/>
        <v>0</v>
      </c>
      <c r="G16" s="165"/>
      <c r="H16" s="130">
        <f t="shared" si="1"/>
        <v>0</v>
      </c>
      <c r="J16" s="24">
        <v>500000</v>
      </c>
      <c r="K16" s="24">
        <v>400000</v>
      </c>
      <c r="L16" s="24">
        <v>100000</v>
      </c>
    </row>
    <row r="17" spans="1:16" s="15" customFormat="1" x14ac:dyDescent="0.25">
      <c r="A17" s="155" t="s">
        <v>84</v>
      </c>
      <c r="B17" s="156"/>
      <c r="C17" s="156"/>
      <c r="D17" s="156"/>
      <c r="E17" s="156"/>
      <c r="F17" s="157">
        <f>SUM(F9:F16)</f>
        <v>0</v>
      </c>
      <c r="G17" s="156"/>
      <c r="H17" s="18">
        <f>SUM(H9:H16)</f>
        <v>0</v>
      </c>
      <c r="J17" s="24"/>
      <c r="K17" s="24"/>
      <c r="L17" s="24"/>
    </row>
    <row r="18" spans="1:16" s="15" customFormat="1" x14ac:dyDescent="0.25">
      <c r="A18" s="158"/>
      <c r="B18" s="158"/>
      <c r="C18" s="158"/>
      <c r="D18" s="158"/>
      <c r="E18" s="158"/>
      <c r="F18" s="159"/>
      <c r="G18" s="158"/>
      <c r="H18" s="158"/>
      <c r="J18" s="24"/>
      <c r="K18" s="24"/>
      <c r="L18" s="24"/>
    </row>
    <row r="19" spans="1:16" s="15" customFormat="1" ht="15.75" thickBot="1" x14ac:dyDescent="0.3">
      <c r="A19" s="158" t="s">
        <v>81</v>
      </c>
      <c r="B19" s="158"/>
      <c r="C19" s="158"/>
      <c r="D19" s="158"/>
      <c r="E19" s="158"/>
      <c r="F19" s="160">
        <f>F6-F17</f>
        <v>0</v>
      </c>
      <c r="G19" s="158"/>
      <c r="H19" s="160">
        <f>H6-H17</f>
        <v>0</v>
      </c>
      <c r="J19" s="24"/>
      <c r="K19" s="24"/>
      <c r="L19" s="24"/>
    </row>
    <row r="20" spans="1:16" s="15" customFormat="1" ht="15.75" thickTop="1" x14ac:dyDescent="0.25">
      <c r="A20" s="20"/>
      <c r="B20" s="20"/>
      <c r="C20" s="20"/>
      <c r="D20" s="151"/>
      <c r="E20" s="20"/>
      <c r="F20" s="152"/>
      <c r="G20" s="153"/>
      <c r="H20" s="154"/>
      <c r="J20" s="24"/>
      <c r="K20" s="24"/>
      <c r="L20" s="24"/>
    </row>
    <row r="21" spans="1:16" s="15" customFormat="1" x14ac:dyDescent="0.25">
      <c r="A21" s="20"/>
      <c r="B21" s="20"/>
      <c r="C21" s="20"/>
      <c r="D21" s="20"/>
      <c r="E21" s="20"/>
      <c r="F21" s="20"/>
      <c r="G21" s="20"/>
      <c r="H21" s="21"/>
      <c r="J21" s="24"/>
      <c r="K21" s="24"/>
      <c r="L21" s="24"/>
    </row>
    <row r="22" spans="1:16" x14ac:dyDescent="0.25">
      <c r="A22" s="131" t="s">
        <v>67</v>
      </c>
      <c r="B22" s="133"/>
      <c r="C22" s="133"/>
      <c r="D22" s="133"/>
      <c r="E22" s="133"/>
      <c r="F22" s="133"/>
      <c r="G22" s="133"/>
      <c r="H22" s="133"/>
    </row>
    <row r="23" spans="1:16" s="15" customFormat="1" x14ac:dyDescent="0.25">
      <c r="A23" s="132"/>
      <c r="B23" s="133"/>
      <c r="C23" s="133"/>
      <c r="D23" s="133"/>
      <c r="E23" s="133"/>
      <c r="F23" s="134" t="s">
        <v>82</v>
      </c>
      <c r="G23" s="134"/>
      <c r="H23" s="134" t="s">
        <v>10</v>
      </c>
    </row>
    <row r="24" spans="1:16" s="15" customFormat="1" x14ac:dyDescent="0.25">
      <c r="A24" s="132"/>
      <c r="B24" s="133"/>
      <c r="C24" s="133"/>
      <c r="D24" s="133"/>
      <c r="E24" s="135" t="s">
        <v>83</v>
      </c>
      <c r="F24" s="136">
        <v>1000000</v>
      </c>
      <c r="G24" s="133"/>
      <c r="H24" s="136">
        <v>200000</v>
      </c>
      <c r="K24" s="25"/>
    </row>
    <row r="25" spans="1:16" s="15" customFormat="1" ht="12" customHeight="1" x14ac:dyDescent="0.25">
      <c r="A25" s="132"/>
      <c r="B25" s="133"/>
      <c r="C25" s="133"/>
      <c r="D25" s="133"/>
      <c r="E25" s="133"/>
      <c r="F25" s="133"/>
      <c r="G25" s="133"/>
      <c r="H25" s="137"/>
    </row>
    <row r="26" spans="1:16" s="15" customFormat="1" x14ac:dyDescent="0.25">
      <c r="A26" s="138" t="s">
        <v>47</v>
      </c>
      <c r="B26" s="134" t="s">
        <v>62</v>
      </c>
      <c r="C26" s="134" t="s">
        <v>78</v>
      </c>
      <c r="D26" s="134" t="s">
        <v>64</v>
      </c>
      <c r="E26" s="134" t="s">
        <v>65</v>
      </c>
      <c r="F26" s="134" t="s">
        <v>37</v>
      </c>
      <c r="G26" s="134" t="s">
        <v>66</v>
      </c>
      <c r="H26" s="134" t="s">
        <v>10</v>
      </c>
      <c r="J26" s="16" t="s">
        <v>87</v>
      </c>
      <c r="K26" s="16" t="s">
        <v>88</v>
      </c>
      <c r="L26" s="16" t="s">
        <v>89</v>
      </c>
    </row>
    <row r="27" spans="1:16" x14ac:dyDescent="0.25">
      <c r="A27" s="139" t="s">
        <v>32</v>
      </c>
      <c r="B27" s="139" t="s">
        <v>48</v>
      </c>
      <c r="C27" s="140" t="s">
        <v>68</v>
      </c>
      <c r="D27" s="141">
        <v>112301</v>
      </c>
      <c r="E27" s="140">
        <v>2.79</v>
      </c>
      <c r="F27" s="142">
        <f>D27*E27</f>
        <v>313319.78999999998</v>
      </c>
      <c r="G27" s="167">
        <v>0</v>
      </c>
      <c r="H27" s="143">
        <f>F27*G27</f>
        <v>0</v>
      </c>
      <c r="J27" s="25">
        <f>F27*0.5</f>
        <v>156659.89499999999</v>
      </c>
      <c r="K27" s="25">
        <f>F27*0.5</f>
        <v>156659.89499999999</v>
      </c>
      <c r="L27" s="25"/>
      <c r="M27" s="25">
        <f>SUM(J27:L27)</f>
        <v>313319.78999999998</v>
      </c>
    </row>
    <row r="28" spans="1:16" x14ac:dyDescent="0.25">
      <c r="A28" s="144"/>
      <c r="B28" s="144"/>
      <c r="C28" s="140" t="s">
        <v>69</v>
      </c>
      <c r="D28" s="141">
        <v>60410</v>
      </c>
      <c r="E28" s="140">
        <v>5.05</v>
      </c>
      <c r="F28" s="142">
        <f t="shared" ref="F28:F39" si="2">D28*E28</f>
        <v>305070.5</v>
      </c>
      <c r="G28" s="167">
        <v>0</v>
      </c>
      <c r="H28" s="143">
        <f t="shared" ref="H28:H38" si="3">F28*G28</f>
        <v>0</v>
      </c>
      <c r="J28" s="25">
        <f t="shared" ref="J28:J37" si="4">F28*0.5</f>
        <v>152535.25</v>
      </c>
      <c r="K28" s="25">
        <f t="shared" ref="K28:K29" si="5">F28*0.5</f>
        <v>152535.25</v>
      </c>
      <c r="L28" s="25"/>
      <c r="M28" s="25">
        <f t="shared" ref="M28:M39" si="6">SUM(J28:L28)</f>
        <v>305070.5</v>
      </c>
    </row>
    <row r="29" spans="1:16" x14ac:dyDescent="0.25">
      <c r="A29" s="144"/>
      <c r="B29" s="145"/>
      <c r="C29" s="140" t="s">
        <v>70</v>
      </c>
      <c r="D29" s="141">
        <v>5030</v>
      </c>
      <c r="E29" s="140">
        <v>4.1500000000000004</v>
      </c>
      <c r="F29" s="142">
        <f t="shared" si="2"/>
        <v>20874.5</v>
      </c>
      <c r="G29" s="167">
        <v>0</v>
      </c>
      <c r="H29" s="143">
        <f t="shared" si="3"/>
        <v>0</v>
      </c>
      <c r="J29" s="25">
        <f t="shared" si="4"/>
        <v>10437.25</v>
      </c>
      <c r="K29" s="25">
        <f t="shared" si="5"/>
        <v>10437.25</v>
      </c>
      <c r="L29" s="25"/>
      <c r="M29" s="25">
        <f t="shared" si="6"/>
        <v>20874.5</v>
      </c>
      <c r="O29" s="25">
        <f>SUM(M27:M29)</f>
        <v>639264.79</v>
      </c>
    </row>
    <row r="30" spans="1:16" x14ac:dyDescent="0.25">
      <c r="A30" s="144"/>
      <c r="B30" s="139" t="s">
        <v>50</v>
      </c>
      <c r="C30" s="140" t="s">
        <v>55</v>
      </c>
      <c r="D30" s="141">
        <v>4021</v>
      </c>
      <c r="E30" s="140">
        <v>2.79</v>
      </c>
      <c r="F30" s="142">
        <f t="shared" si="2"/>
        <v>11218.59</v>
      </c>
      <c r="G30" s="167">
        <v>0</v>
      </c>
      <c r="H30" s="143">
        <f t="shared" si="3"/>
        <v>0</v>
      </c>
      <c r="J30" s="25">
        <f>F30*0.88</f>
        <v>9872.3592000000008</v>
      </c>
      <c r="K30" s="25">
        <f>F30*0.12</f>
        <v>1346.2308</v>
      </c>
      <c r="L30" s="25"/>
      <c r="M30" s="25">
        <f t="shared" si="6"/>
        <v>11218.59</v>
      </c>
    </row>
    <row r="31" spans="1:16" x14ac:dyDescent="0.25">
      <c r="A31" s="144"/>
      <c r="B31" s="144"/>
      <c r="C31" s="140" t="s">
        <v>56</v>
      </c>
      <c r="D31" s="141">
        <v>61123</v>
      </c>
      <c r="E31" s="140">
        <v>2.79</v>
      </c>
      <c r="F31" s="142">
        <f t="shared" si="2"/>
        <v>170533.17</v>
      </c>
      <c r="G31" s="167">
        <v>0</v>
      </c>
      <c r="H31" s="143">
        <f t="shared" si="3"/>
        <v>0</v>
      </c>
      <c r="J31" s="25">
        <f t="shared" ref="J31:J33" si="7">F31*0.88</f>
        <v>150069.18960000001</v>
      </c>
      <c r="K31" s="25">
        <f t="shared" ref="K31:K32" si="8">F31*0.12</f>
        <v>20463.9804</v>
      </c>
      <c r="L31" s="25"/>
      <c r="M31" s="25">
        <f t="shared" si="6"/>
        <v>170533.17</v>
      </c>
      <c r="O31" s="25"/>
    </row>
    <row r="32" spans="1:16" x14ac:dyDescent="0.25">
      <c r="A32" s="144"/>
      <c r="B32" s="145"/>
      <c r="C32" s="140" t="s">
        <v>57</v>
      </c>
      <c r="D32" s="141">
        <v>11155</v>
      </c>
      <c r="E32" s="140">
        <v>5.05</v>
      </c>
      <c r="F32" s="142">
        <f t="shared" si="2"/>
        <v>56332.75</v>
      </c>
      <c r="G32" s="167">
        <v>0</v>
      </c>
      <c r="H32" s="143">
        <f t="shared" si="3"/>
        <v>0</v>
      </c>
      <c r="J32" s="25">
        <f t="shared" si="7"/>
        <v>49572.82</v>
      </c>
      <c r="K32" s="25">
        <f t="shared" si="8"/>
        <v>6759.9299999999994</v>
      </c>
      <c r="L32" s="25"/>
      <c r="M32" s="25">
        <f t="shared" si="6"/>
        <v>56332.75</v>
      </c>
      <c r="O32" s="25">
        <f>SUM(M30:M32)</f>
        <v>238084.51</v>
      </c>
      <c r="P32" s="25">
        <f>SUM(O29:O32)</f>
        <v>877349.3</v>
      </c>
    </row>
    <row r="33" spans="1:17" x14ac:dyDescent="0.25">
      <c r="A33" s="144"/>
      <c r="B33" s="208" t="s">
        <v>71</v>
      </c>
      <c r="C33" s="140" t="s">
        <v>55</v>
      </c>
      <c r="D33" s="141">
        <v>5265</v>
      </c>
      <c r="E33" s="140">
        <v>2.79</v>
      </c>
      <c r="F33" s="142">
        <f t="shared" si="2"/>
        <v>14689.35</v>
      </c>
      <c r="G33" s="167">
        <v>0.30659999999999998</v>
      </c>
      <c r="H33" s="143">
        <f t="shared" si="3"/>
        <v>4503.7547100000002</v>
      </c>
      <c r="J33" s="25">
        <f t="shared" si="7"/>
        <v>12926.628000000001</v>
      </c>
      <c r="K33" s="25"/>
      <c r="L33" s="25">
        <f>F33*0.12</f>
        <v>1762.722</v>
      </c>
      <c r="M33" s="25">
        <f t="shared" si="6"/>
        <v>14689.35</v>
      </c>
      <c r="O33" s="25">
        <f>M33</f>
        <v>14689.35</v>
      </c>
    </row>
    <row r="34" spans="1:17" s="15" customFormat="1" x14ac:dyDescent="0.25">
      <c r="A34" s="144"/>
      <c r="B34" s="209"/>
      <c r="C34" s="140" t="s">
        <v>55</v>
      </c>
      <c r="D34" s="141">
        <v>5000</v>
      </c>
      <c r="E34" s="140">
        <v>2.79</v>
      </c>
      <c r="F34" s="142">
        <f t="shared" ref="F34" si="9">D34*E34</f>
        <v>13950</v>
      </c>
      <c r="G34" s="167">
        <v>0.30659999999999998</v>
      </c>
      <c r="H34" s="143">
        <f t="shared" ref="H34" si="10">F34*G34</f>
        <v>4277.07</v>
      </c>
      <c r="J34" s="25">
        <f t="shared" ref="J34" si="11">F34*0.88</f>
        <v>12276</v>
      </c>
      <c r="K34" s="25"/>
      <c r="L34" s="25">
        <f>F34*0.12</f>
        <v>1674</v>
      </c>
      <c r="M34" s="25">
        <f t="shared" ref="M34" si="12">SUM(J34:L34)</f>
        <v>13950</v>
      </c>
      <c r="O34" s="25">
        <f>M34</f>
        <v>13950</v>
      </c>
    </row>
    <row r="35" spans="1:17" x14ac:dyDescent="0.25">
      <c r="A35" s="144"/>
      <c r="B35" s="139" t="s">
        <v>72</v>
      </c>
      <c r="C35" s="140" t="s">
        <v>55</v>
      </c>
      <c r="D35" s="141">
        <v>7611</v>
      </c>
      <c r="E35" s="140">
        <v>2.79</v>
      </c>
      <c r="F35" s="142">
        <f t="shared" si="2"/>
        <v>21234.69</v>
      </c>
      <c r="G35" s="167">
        <v>0.438</v>
      </c>
      <c r="H35" s="143">
        <f t="shared" si="3"/>
        <v>9300.7942199999998</v>
      </c>
      <c r="J35" s="25">
        <f t="shared" si="4"/>
        <v>10617.344999999999</v>
      </c>
      <c r="K35" s="25"/>
      <c r="L35" s="25">
        <f>F35*0.5</f>
        <v>10617.344999999999</v>
      </c>
      <c r="M35" s="25">
        <f t="shared" si="6"/>
        <v>21234.69</v>
      </c>
    </row>
    <row r="36" spans="1:17" s="15" customFormat="1" x14ac:dyDescent="0.25">
      <c r="A36" s="144"/>
      <c r="B36" s="144"/>
      <c r="C36" s="140" t="s">
        <v>55</v>
      </c>
      <c r="D36" s="141">
        <v>8000</v>
      </c>
      <c r="E36" s="140">
        <v>2.79</v>
      </c>
      <c r="F36" s="142">
        <f t="shared" si="2"/>
        <v>22320</v>
      </c>
      <c r="G36" s="167">
        <v>0.438</v>
      </c>
      <c r="H36" s="143">
        <f t="shared" si="3"/>
        <v>9776.16</v>
      </c>
      <c r="J36" s="25">
        <f t="shared" si="4"/>
        <v>11160</v>
      </c>
      <c r="K36" s="25"/>
      <c r="L36" s="25"/>
      <c r="M36" s="25"/>
    </row>
    <row r="37" spans="1:17" x14ac:dyDescent="0.25">
      <c r="A37" s="144"/>
      <c r="B37" s="145"/>
      <c r="C37" s="140" t="s">
        <v>56</v>
      </c>
      <c r="D37" s="141">
        <v>34992</v>
      </c>
      <c r="E37" s="140">
        <v>2.79</v>
      </c>
      <c r="F37" s="142">
        <f t="shared" si="2"/>
        <v>97627.680000000008</v>
      </c>
      <c r="G37" s="167">
        <v>0.438</v>
      </c>
      <c r="H37" s="143">
        <f t="shared" si="3"/>
        <v>42760.923840000003</v>
      </c>
      <c r="J37" s="25">
        <f t="shared" si="4"/>
        <v>48813.840000000004</v>
      </c>
      <c r="K37" s="25"/>
      <c r="L37" s="25">
        <f>F37*0.5</f>
        <v>48813.840000000004</v>
      </c>
      <c r="M37" s="25">
        <f t="shared" si="6"/>
        <v>97627.680000000008</v>
      </c>
      <c r="O37" s="25">
        <f>SUM(M35:M37)</f>
        <v>118862.37000000001</v>
      </c>
    </row>
    <row r="38" spans="1:17" x14ac:dyDescent="0.25">
      <c r="A38" s="144"/>
      <c r="B38" s="139" t="s">
        <v>49</v>
      </c>
      <c r="C38" s="140" t="s">
        <v>57</v>
      </c>
      <c r="D38" s="141">
        <v>3250</v>
      </c>
      <c r="E38" s="140">
        <v>5.05</v>
      </c>
      <c r="F38" s="142">
        <f t="shared" si="2"/>
        <v>16412.5</v>
      </c>
      <c r="G38" s="167">
        <v>0</v>
      </c>
      <c r="H38" s="143">
        <f t="shared" si="3"/>
        <v>0</v>
      </c>
      <c r="J38" s="25">
        <f>F38*0.95</f>
        <v>15591.875</v>
      </c>
      <c r="K38" s="25">
        <f>F38*0.05</f>
        <v>820.625</v>
      </c>
      <c r="L38" s="25"/>
      <c r="M38" s="25">
        <f t="shared" si="6"/>
        <v>16412.5</v>
      </c>
      <c r="Q38" t="s">
        <v>154</v>
      </c>
    </row>
    <row r="39" spans="1:17" x14ac:dyDescent="0.25">
      <c r="A39" s="145"/>
      <c r="B39" s="145"/>
      <c r="C39" s="140" t="s">
        <v>68</v>
      </c>
      <c r="D39" s="141">
        <v>16251</v>
      </c>
      <c r="E39" s="140">
        <v>2.79</v>
      </c>
      <c r="F39" s="142">
        <f t="shared" si="2"/>
        <v>45340.29</v>
      </c>
      <c r="G39" s="167">
        <v>0</v>
      </c>
      <c r="H39" s="143">
        <v>0</v>
      </c>
      <c r="J39" s="25">
        <f>F39*0.95</f>
        <v>43073.275499999996</v>
      </c>
      <c r="K39" s="25">
        <f>F39*0.05</f>
        <v>2267.0145000000002</v>
      </c>
      <c r="L39" s="25"/>
      <c r="M39" s="25">
        <f t="shared" si="6"/>
        <v>45340.289999999994</v>
      </c>
      <c r="O39" s="25">
        <f>SUM(M38:M39)</f>
        <v>61752.789999999994</v>
      </c>
    </row>
    <row r="40" spans="1:17" x14ac:dyDescent="0.25">
      <c r="A40" s="146" t="s">
        <v>84</v>
      </c>
      <c r="B40" s="147"/>
      <c r="C40" s="147"/>
      <c r="D40" s="147"/>
      <c r="E40" s="147"/>
      <c r="F40" s="148">
        <f>SUM(F27:F39)</f>
        <v>1108923.81</v>
      </c>
      <c r="G40" s="147"/>
      <c r="H40" s="18">
        <f>SUM(H27:H39)</f>
        <v>70618.702770000004</v>
      </c>
      <c r="J40" s="25">
        <f t="shared" ref="J40:L40" si="13">SUM(J27:J39)</f>
        <v>683605.72729999991</v>
      </c>
      <c r="K40" s="25">
        <f t="shared" si="13"/>
        <v>351290.17570000002</v>
      </c>
      <c r="L40" s="25">
        <f t="shared" si="13"/>
        <v>62867.907000000007</v>
      </c>
      <c r="M40" s="25">
        <f>SUM(M27:M39)</f>
        <v>1086603.81</v>
      </c>
      <c r="O40" s="25">
        <f>SUM(O29:O39)</f>
        <v>1086603.81</v>
      </c>
    </row>
    <row r="41" spans="1:17" ht="10.5" customHeight="1" x14ac:dyDescent="0.25">
      <c r="A41" s="133"/>
      <c r="B41" s="133"/>
      <c r="C41" s="133"/>
      <c r="D41" s="133"/>
      <c r="E41" s="133"/>
      <c r="F41" s="149"/>
      <c r="G41" s="133"/>
      <c r="H41" s="133"/>
    </row>
    <row r="42" spans="1:17" s="15" customFormat="1" ht="15.75" thickBot="1" x14ac:dyDescent="0.3">
      <c r="A42" s="133" t="s">
        <v>81</v>
      </c>
      <c r="B42" s="133"/>
      <c r="C42" s="133"/>
      <c r="D42" s="133"/>
      <c r="E42" s="133"/>
      <c r="F42" s="150">
        <f>F24-F40</f>
        <v>-108923.81000000006</v>
      </c>
      <c r="G42" s="133"/>
      <c r="H42" s="150">
        <f>H24-H40</f>
        <v>129381.29723</v>
      </c>
    </row>
    <row r="43" spans="1:17" s="15" customFormat="1" ht="6.75" customHeight="1" thickTop="1" x14ac:dyDescent="0.25">
      <c r="F43" s="22"/>
    </row>
    <row r="44" spans="1:17" s="15" customFormat="1" x14ac:dyDescent="0.25">
      <c r="F44" s="22"/>
      <c r="J44" s="25">
        <f>SUM(J40:K40)</f>
        <v>1034895.9029999999</v>
      </c>
    </row>
    <row r="45" spans="1:17" x14ac:dyDescent="0.25">
      <c r="A45" t="s">
        <v>74</v>
      </c>
    </row>
    <row r="46" spans="1:17" s="15" customFormat="1" x14ac:dyDescent="0.25">
      <c r="A46" s="15" t="s">
        <v>75</v>
      </c>
    </row>
    <row r="47" spans="1:17" x14ac:dyDescent="0.25">
      <c r="A47" t="s">
        <v>73</v>
      </c>
    </row>
    <row r="48" spans="1:17" s="15" customFormat="1" x14ac:dyDescent="0.25">
      <c r="A48" s="15" t="s">
        <v>76</v>
      </c>
    </row>
    <row r="49" spans="1:8" x14ac:dyDescent="0.25">
      <c r="A49" t="s">
        <v>77</v>
      </c>
    </row>
    <row r="50" spans="1:8" x14ac:dyDescent="0.25">
      <c r="A50" t="s">
        <v>79</v>
      </c>
    </row>
    <row r="51" spans="1:8" ht="15" customHeight="1" x14ac:dyDescent="0.25">
      <c r="A51" s="210" t="s">
        <v>181</v>
      </c>
      <c r="B51" s="210"/>
      <c r="C51" s="210"/>
      <c r="D51" s="210"/>
      <c r="E51" s="210"/>
      <c r="F51" s="210"/>
      <c r="G51" s="210"/>
      <c r="H51" s="210"/>
    </row>
    <row r="52" spans="1:8" x14ac:dyDescent="0.25">
      <c r="A52" s="210"/>
      <c r="B52" s="210"/>
      <c r="C52" s="210"/>
      <c r="D52" s="210"/>
      <c r="E52" s="210"/>
      <c r="F52" s="210"/>
      <c r="G52" s="210"/>
      <c r="H52" s="210"/>
    </row>
    <row r="53" spans="1:8" s="15" customFormat="1" x14ac:dyDescent="0.25">
      <c r="A53" s="210"/>
      <c r="B53" s="210"/>
      <c r="C53" s="210"/>
      <c r="D53" s="210"/>
      <c r="E53" s="210"/>
      <c r="F53" s="210"/>
      <c r="G53" s="210"/>
      <c r="H53" s="210"/>
    </row>
    <row r="54" spans="1:8" s="15" customFormat="1" x14ac:dyDescent="0.25">
      <c r="A54" s="210"/>
      <c r="B54" s="210"/>
      <c r="C54" s="210"/>
      <c r="D54" s="210"/>
      <c r="E54" s="210"/>
      <c r="F54" s="210"/>
      <c r="G54" s="210"/>
      <c r="H54" s="210"/>
    </row>
    <row r="55" spans="1:8" x14ac:dyDescent="0.25">
      <c r="A55" t="s">
        <v>80</v>
      </c>
    </row>
    <row r="56" spans="1:8" ht="3" customHeight="1" x14ac:dyDescent="0.25"/>
  </sheetData>
  <mergeCells count="5">
    <mergeCell ref="A2:H2"/>
    <mergeCell ref="A3:H3"/>
    <mergeCell ref="A1:H1"/>
    <mergeCell ref="B33:B34"/>
    <mergeCell ref="A51:H54"/>
  </mergeCells>
  <printOptions horizontalCentered="1"/>
  <pageMargins left="0.7" right="0.7" top="0.5" bottom="0.5" header="0.25" footer="0.25"/>
  <pageSetup scale="66" orientation="landscape" r:id="rId1"/>
  <headerFooter>
    <oddFooter>&amp;R&amp;8 9/02/2020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56"/>
  <sheetViews>
    <sheetView zoomScaleNormal="100" workbookViewId="0">
      <selection activeCell="C156" sqref="C156"/>
    </sheetView>
  </sheetViews>
  <sheetFormatPr defaultRowHeight="12.75" x14ac:dyDescent="0.2"/>
  <cols>
    <col min="1" max="1" width="32.28515625" style="27" customWidth="1"/>
    <col min="2" max="6" width="11.42578125" style="27" customWidth="1"/>
    <col min="7" max="7" width="18.42578125" style="27" customWidth="1"/>
    <col min="8" max="8" width="11.7109375" style="27" customWidth="1"/>
    <col min="9" max="9" width="32.140625" style="27" customWidth="1"/>
    <col min="10" max="13" width="11.42578125" style="27" customWidth="1"/>
    <col min="14" max="14" width="18.42578125" style="27" customWidth="1"/>
    <col min="15" max="16" width="11.42578125" style="27" customWidth="1"/>
    <col min="17" max="17" width="0.5703125" style="27" customWidth="1"/>
    <col min="18" max="16384" width="9.140625" style="27"/>
  </cols>
  <sheetData>
    <row r="1" spans="1:19" ht="14.25" customHeight="1" x14ac:dyDescent="0.2">
      <c r="A1" s="4" t="s">
        <v>2</v>
      </c>
      <c r="B1" s="5"/>
      <c r="C1" s="5"/>
      <c r="D1" s="4"/>
      <c r="E1" s="4"/>
      <c r="F1" s="4"/>
      <c r="G1" s="4"/>
      <c r="H1" s="5"/>
      <c r="I1" s="5"/>
      <c r="J1" s="5"/>
      <c r="K1" s="5"/>
      <c r="L1" s="5"/>
      <c r="M1" s="5"/>
      <c r="N1" s="5"/>
      <c r="O1" s="5"/>
      <c r="P1" s="5"/>
      <c r="Q1" s="2"/>
      <c r="R1" s="2"/>
      <c r="S1" s="2"/>
    </row>
    <row r="2" spans="1:19" ht="14.25" customHeight="1" x14ac:dyDescent="0.2">
      <c r="A2" s="196" t="s">
        <v>176</v>
      </c>
      <c r="B2" s="196"/>
      <c r="C2" s="196"/>
      <c r="D2" s="196"/>
      <c r="E2" s="196"/>
      <c r="F2" s="196"/>
      <c r="G2" s="196"/>
      <c r="H2" s="196"/>
      <c r="I2" s="196"/>
      <c r="J2" s="196"/>
      <c r="K2" s="196"/>
      <c r="L2" s="196"/>
      <c r="M2" s="196"/>
      <c r="N2" s="196"/>
      <c r="O2" s="196"/>
      <c r="P2" s="196"/>
      <c r="Q2" s="2"/>
      <c r="R2" s="2"/>
      <c r="S2" s="2"/>
    </row>
    <row r="3" spans="1:19" ht="8.25" customHeight="1" x14ac:dyDescent="0.2">
      <c r="F3" s="7"/>
      <c r="G3" s="7"/>
    </row>
    <row r="4" spans="1:19" ht="15.75" customHeight="1" x14ac:dyDescent="0.2">
      <c r="F4" s="7"/>
      <c r="H4" s="14" t="s">
        <v>110</v>
      </c>
      <c r="I4" s="171"/>
      <c r="J4" s="171"/>
      <c r="K4" s="171"/>
      <c r="L4" s="6" t="s">
        <v>109</v>
      </c>
    </row>
    <row r="5" spans="1:19" ht="13.5" customHeight="1" x14ac:dyDescent="0.2">
      <c r="F5" s="7"/>
      <c r="G5" s="26"/>
      <c r="I5" s="172" t="s">
        <v>44</v>
      </c>
      <c r="J5" s="173"/>
      <c r="K5" s="173"/>
      <c r="L5" s="5"/>
      <c r="M5" s="5"/>
      <c r="N5" s="5"/>
      <c r="O5" s="5"/>
    </row>
    <row r="6" spans="1:19" ht="6" customHeight="1" x14ac:dyDescent="0.2">
      <c r="F6" s="7"/>
      <c r="G6" s="7"/>
      <c r="J6" s="5"/>
      <c r="K6" s="5"/>
      <c r="L6" s="5"/>
      <c r="M6" s="5"/>
      <c r="N6" s="5"/>
      <c r="O6" s="5"/>
    </row>
    <row r="7" spans="1:19" ht="36.75" customHeight="1" x14ac:dyDescent="0.2">
      <c r="A7" s="174" t="s">
        <v>111</v>
      </c>
      <c r="B7" s="175"/>
      <c r="C7" s="175"/>
      <c r="D7" s="175"/>
      <c r="E7" s="175"/>
      <c r="F7" s="175"/>
      <c r="G7" s="175"/>
      <c r="H7" s="175"/>
      <c r="I7" s="175"/>
      <c r="J7" s="175"/>
      <c r="K7" s="175"/>
      <c r="L7" s="175"/>
      <c r="M7" s="175"/>
      <c r="N7" s="175"/>
      <c r="O7" s="175"/>
      <c r="P7" s="175"/>
      <c r="Q7" s="28"/>
      <c r="R7" s="28"/>
      <c r="S7" s="28"/>
    </row>
    <row r="8" spans="1:19" ht="6" customHeight="1" x14ac:dyDescent="0.2">
      <c r="F8" s="7"/>
      <c r="G8" s="7"/>
      <c r="J8" s="5"/>
      <c r="K8" s="5"/>
      <c r="L8" s="5"/>
      <c r="M8" s="5"/>
      <c r="N8" s="5"/>
    </row>
    <row r="9" spans="1:19" ht="18.75" customHeight="1" x14ac:dyDescent="0.25">
      <c r="A9" s="14" t="s">
        <v>3</v>
      </c>
      <c r="B9" s="176"/>
      <c r="C9" s="212"/>
      <c r="D9" s="213"/>
      <c r="E9" s="179"/>
      <c r="F9" s="212"/>
      <c r="G9" s="212"/>
      <c r="H9" s="29"/>
      <c r="I9" s="70"/>
      <c r="J9" s="71"/>
      <c r="K9" s="9"/>
      <c r="M9" s="30"/>
      <c r="N9" s="9"/>
      <c r="Q9" s="30"/>
      <c r="R9" s="12"/>
      <c r="S9" s="12"/>
    </row>
    <row r="10" spans="1:19" ht="13.5" customHeight="1" x14ac:dyDescent="0.25">
      <c r="B10" s="214" t="s">
        <v>4</v>
      </c>
      <c r="C10" s="215"/>
      <c r="D10" s="215"/>
      <c r="E10" s="214" t="s">
        <v>5</v>
      </c>
      <c r="F10" s="215"/>
      <c r="G10" s="215"/>
      <c r="I10" s="8" t="s">
        <v>6</v>
      </c>
      <c r="K10" s="10" t="s">
        <v>7</v>
      </c>
      <c r="M10" s="30"/>
      <c r="N10" s="10" t="s">
        <v>8</v>
      </c>
      <c r="P10" s="3"/>
      <c r="Q10" s="30"/>
      <c r="S10" s="3"/>
    </row>
    <row r="11" spans="1:19" ht="6" customHeight="1" x14ac:dyDescent="0.2"/>
    <row r="12" spans="1:19" ht="14.25" customHeight="1" thickBot="1" x14ac:dyDescent="0.25">
      <c r="A12" s="31" t="s">
        <v>0</v>
      </c>
      <c r="B12" s="32"/>
      <c r="C12" s="32"/>
      <c r="D12" s="32"/>
      <c r="E12" s="32"/>
      <c r="F12" s="32"/>
      <c r="G12" s="32"/>
      <c r="H12" s="33" t="s">
        <v>35</v>
      </c>
      <c r="I12" s="34" t="s">
        <v>1</v>
      </c>
      <c r="J12" s="35"/>
      <c r="K12" s="35"/>
      <c r="L12" s="35"/>
      <c r="M12" s="35"/>
      <c r="N12" s="35"/>
      <c r="O12" s="35"/>
      <c r="P12" s="35"/>
    </row>
    <row r="13" spans="1:19" ht="16.5" customHeight="1" x14ac:dyDescent="0.2">
      <c r="A13" s="193" t="s">
        <v>36</v>
      </c>
      <c r="B13" s="194"/>
      <c r="C13" s="195"/>
      <c r="D13" s="197" t="s">
        <v>11</v>
      </c>
      <c r="E13" s="198"/>
      <c r="F13" s="198"/>
      <c r="G13" s="199"/>
      <c r="H13" s="36" t="s">
        <v>43</v>
      </c>
      <c r="I13" s="200" t="s">
        <v>36</v>
      </c>
      <c r="J13" s="201"/>
      <c r="K13" s="202"/>
      <c r="L13" s="203" t="s">
        <v>11</v>
      </c>
      <c r="M13" s="204"/>
      <c r="N13" s="205"/>
      <c r="O13" s="206" t="s">
        <v>40</v>
      </c>
      <c r="P13" s="207"/>
    </row>
    <row r="14" spans="1:19" ht="39" thickBot="1" x14ac:dyDescent="0.25">
      <c r="A14" s="37" t="s">
        <v>9</v>
      </c>
      <c r="B14" s="38" t="s">
        <v>86</v>
      </c>
      <c r="C14" s="39" t="s">
        <v>10</v>
      </c>
      <c r="D14" s="40" t="s">
        <v>12</v>
      </c>
      <c r="E14" s="41" t="s">
        <v>42</v>
      </c>
      <c r="F14" s="42" t="s">
        <v>115</v>
      </c>
      <c r="G14" s="42" t="s">
        <v>112</v>
      </c>
      <c r="H14" s="43" t="s">
        <v>85</v>
      </c>
      <c r="I14" s="44" t="s">
        <v>9</v>
      </c>
      <c r="J14" s="45" t="s">
        <v>86</v>
      </c>
      <c r="K14" s="46" t="s">
        <v>10</v>
      </c>
      <c r="L14" s="47" t="s">
        <v>37</v>
      </c>
      <c r="M14" s="48" t="s">
        <v>38</v>
      </c>
      <c r="N14" s="49" t="s">
        <v>113</v>
      </c>
      <c r="O14" s="50" t="s">
        <v>39</v>
      </c>
      <c r="P14" s="51" t="s">
        <v>41</v>
      </c>
    </row>
    <row r="15" spans="1:19" ht="21" customHeight="1" x14ac:dyDescent="0.2">
      <c r="A15" s="52" t="s">
        <v>34</v>
      </c>
      <c r="B15" s="53"/>
      <c r="C15" s="53"/>
      <c r="D15" s="53"/>
      <c r="E15" s="53"/>
      <c r="F15" s="54"/>
      <c r="G15" s="54" t="s">
        <v>114</v>
      </c>
      <c r="H15" s="55">
        <v>0</v>
      </c>
      <c r="I15" s="56" t="s">
        <v>34</v>
      </c>
      <c r="J15" s="53"/>
      <c r="K15" s="53"/>
      <c r="L15" s="53"/>
      <c r="M15" s="54"/>
      <c r="N15" s="53" t="s">
        <v>114</v>
      </c>
      <c r="O15" s="57">
        <v>0</v>
      </c>
      <c r="P15" s="53"/>
    </row>
    <row r="16" spans="1:19" ht="21" hidden="1" customHeight="1" x14ac:dyDescent="0.2">
      <c r="A16" s="58" t="s">
        <v>34</v>
      </c>
      <c r="B16" s="59"/>
      <c r="C16" s="59"/>
      <c r="D16" s="59"/>
      <c r="E16" s="59"/>
      <c r="F16" s="60"/>
      <c r="G16" s="60" t="s">
        <v>107</v>
      </c>
      <c r="H16" s="55"/>
      <c r="I16" s="61" t="s">
        <v>34</v>
      </c>
      <c r="J16" s="59"/>
      <c r="K16" s="59"/>
      <c r="L16" s="59"/>
      <c r="M16" s="60"/>
      <c r="N16" s="59" t="s">
        <v>107</v>
      </c>
      <c r="O16" s="62"/>
      <c r="P16" s="59"/>
    </row>
    <row r="17" spans="1:16" ht="21" hidden="1" customHeight="1" x14ac:dyDescent="0.2">
      <c r="A17" s="58" t="s">
        <v>34</v>
      </c>
      <c r="B17" s="59"/>
      <c r="C17" s="59"/>
      <c r="D17" s="59"/>
      <c r="E17" s="59"/>
      <c r="F17" s="60"/>
      <c r="G17" s="60" t="s">
        <v>107</v>
      </c>
      <c r="H17" s="55"/>
      <c r="I17" s="61" t="s">
        <v>34</v>
      </c>
      <c r="J17" s="59"/>
      <c r="K17" s="59"/>
      <c r="L17" s="59"/>
      <c r="M17" s="60"/>
      <c r="N17" s="59" t="s">
        <v>107</v>
      </c>
      <c r="O17" s="62"/>
      <c r="P17" s="59"/>
    </row>
    <row r="18" spans="1:16" ht="21" hidden="1" customHeight="1" x14ac:dyDescent="0.2">
      <c r="A18" s="58" t="s">
        <v>34</v>
      </c>
      <c r="B18" s="59"/>
      <c r="C18" s="59"/>
      <c r="D18" s="59"/>
      <c r="E18" s="59"/>
      <c r="F18" s="60"/>
      <c r="G18" s="60" t="s">
        <v>107</v>
      </c>
      <c r="H18" s="55"/>
      <c r="I18" s="61" t="s">
        <v>34</v>
      </c>
      <c r="J18" s="59"/>
      <c r="K18" s="59"/>
      <c r="L18" s="59"/>
      <c r="M18" s="60"/>
      <c r="N18" s="59" t="s">
        <v>107</v>
      </c>
      <c r="O18" s="62"/>
      <c r="P18" s="59"/>
    </row>
    <row r="19" spans="1:16" ht="21" hidden="1" customHeight="1" x14ac:dyDescent="0.2">
      <c r="A19" s="63" t="s">
        <v>34</v>
      </c>
      <c r="B19" s="59"/>
      <c r="C19" s="59"/>
      <c r="D19" s="59"/>
      <c r="E19" s="59"/>
      <c r="F19" s="60"/>
      <c r="G19" s="60" t="s">
        <v>107</v>
      </c>
      <c r="H19" s="55"/>
      <c r="I19" s="64" t="s">
        <v>34</v>
      </c>
      <c r="J19" s="59"/>
      <c r="K19" s="59"/>
      <c r="L19" s="59"/>
      <c r="M19" s="60"/>
      <c r="N19" s="59" t="s">
        <v>107</v>
      </c>
      <c r="O19" s="62"/>
      <c r="P19" s="59"/>
    </row>
    <row r="20" spans="1:16" ht="21" customHeight="1" x14ac:dyDescent="0.2">
      <c r="A20" s="117" t="s">
        <v>26</v>
      </c>
      <c r="B20" s="59">
        <v>500000</v>
      </c>
      <c r="C20" s="59">
        <v>0</v>
      </c>
      <c r="D20" s="59">
        <v>300000</v>
      </c>
      <c r="E20" s="59">
        <v>0</v>
      </c>
      <c r="F20" s="60">
        <v>200000</v>
      </c>
      <c r="G20" s="60" t="s">
        <v>102</v>
      </c>
      <c r="H20" s="55">
        <v>150000</v>
      </c>
      <c r="I20" s="121" t="s">
        <v>25</v>
      </c>
      <c r="J20" s="59">
        <v>600000</v>
      </c>
      <c r="K20" s="59">
        <v>0</v>
      </c>
      <c r="L20" s="59">
        <v>750000</v>
      </c>
      <c r="M20" s="60">
        <v>0</v>
      </c>
      <c r="N20" s="59" t="s">
        <v>101</v>
      </c>
      <c r="O20" s="62">
        <v>750000</v>
      </c>
      <c r="P20" s="59">
        <v>0</v>
      </c>
    </row>
    <row r="21" spans="1:16" ht="21" customHeight="1" x14ac:dyDescent="0.2">
      <c r="A21" s="122" t="s">
        <v>162</v>
      </c>
      <c r="B21" s="59">
        <v>1000000</v>
      </c>
      <c r="C21" s="59">
        <v>300000</v>
      </c>
      <c r="D21" s="59">
        <v>800000</v>
      </c>
      <c r="E21" s="59">
        <v>220000</v>
      </c>
      <c r="F21" s="60">
        <v>80000</v>
      </c>
      <c r="G21" s="60" t="s">
        <v>106</v>
      </c>
      <c r="H21" s="55">
        <v>100000</v>
      </c>
      <c r="I21" s="123" t="s">
        <v>31</v>
      </c>
      <c r="J21" s="59">
        <v>900000</v>
      </c>
      <c r="K21" s="59">
        <v>450000</v>
      </c>
      <c r="L21" s="59">
        <v>1000000</v>
      </c>
      <c r="M21" s="60">
        <v>500000</v>
      </c>
      <c r="N21" s="59" t="s">
        <v>106</v>
      </c>
      <c r="O21" s="62">
        <v>1000000</v>
      </c>
      <c r="P21" s="59">
        <v>500000</v>
      </c>
    </row>
    <row r="22" spans="1:16" ht="21" customHeight="1" x14ac:dyDescent="0.2">
      <c r="A22" s="124" t="s">
        <v>33</v>
      </c>
      <c r="B22" s="59">
        <v>300000</v>
      </c>
      <c r="C22" s="59">
        <v>30000</v>
      </c>
      <c r="D22" s="59">
        <v>400000</v>
      </c>
      <c r="E22" s="59">
        <v>20000</v>
      </c>
      <c r="F22" s="60">
        <v>10000</v>
      </c>
      <c r="G22" s="60" t="s">
        <v>123</v>
      </c>
      <c r="H22" s="55">
        <v>100000</v>
      </c>
      <c r="I22" s="125" t="s">
        <v>33</v>
      </c>
      <c r="J22" s="59">
        <v>300000</v>
      </c>
      <c r="K22" s="59">
        <v>30000</v>
      </c>
      <c r="L22" s="59">
        <v>400000</v>
      </c>
      <c r="M22" s="60">
        <v>20000</v>
      </c>
      <c r="N22" s="59" t="s">
        <v>103</v>
      </c>
      <c r="O22" s="62">
        <v>400000</v>
      </c>
      <c r="P22" s="59">
        <v>30000</v>
      </c>
    </row>
    <row r="23" spans="1:16" ht="21" customHeight="1" x14ac:dyDescent="0.2">
      <c r="A23" s="118" t="s">
        <v>32</v>
      </c>
      <c r="B23" s="59">
        <v>1000000</v>
      </c>
      <c r="C23" s="59">
        <v>200000</v>
      </c>
      <c r="D23" s="59">
        <v>1072654</v>
      </c>
      <c r="E23" s="59">
        <v>105061</v>
      </c>
      <c r="F23" s="60">
        <v>94939</v>
      </c>
      <c r="G23" s="60" t="s">
        <v>123</v>
      </c>
      <c r="H23" s="55">
        <v>72654</v>
      </c>
      <c r="I23" s="126" t="s">
        <v>32</v>
      </c>
      <c r="J23" s="59">
        <v>1000000</v>
      </c>
      <c r="K23" s="59">
        <v>200000</v>
      </c>
      <c r="L23" s="59">
        <v>1072654</v>
      </c>
      <c r="M23" s="60">
        <v>105061</v>
      </c>
      <c r="N23" s="59" t="s">
        <v>103</v>
      </c>
      <c r="O23" s="62">
        <v>1072654</v>
      </c>
      <c r="P23" s="59">
        <v>200000</v>
      </c>
    </row>
    <row r="24" spans="1:16" ht="21" customHeight="1" x14ac:dyDescent="0.2">
      <c r="A24" s="119" t="s">
        <v>148</v>
      </c>
      <c r="B24" s="59">
        <v>323210</v>
      </c>
      <c r="C24" s="59">
        <v>110855</v>
      </c>
      <c r="D24" s="59">
        <v>331000</v>
      </c>
      <c r="E24" s="59">
        <v>25326</v>
      </c>
      <c r="F24" s="60">
        <v>85529</v>
      </c>
      <c r="G24" s="60" t="s">
        <v>106</v>
      </c>
      <c r="H24" s="55">
        <v>85529</v>
      </c>
      <c r="I24" s="120" t="s">
        <v>146</v>
      </c>
      <c r="J24" s="59">
        <v>110000</v>
      </c>
      <c r="K24" s="59">
        <v>0</v>
      </c>
      <c r="L24" s="59">
        <v>195529</v>
      </c>
      <c r="M24" s="60">
        <v>0</v>
      </c>
      <c r="N24" s="59" t="s">
        <v>101</v>
      </c>
      <c r="O24" s="62">
        <v>195529</v>
      </c>
      <c r="P24" s="59">
        <v>0</v>
      </c>
    </row>
    <row r="25" spans="1:16" ht="21" customHeight="1" thickBot="1" x14ac:dyDescent="0.25">
      <c r="A25" s="119" t="s">
        <v>148</v>
      </c>
      <c r="B25" s="59">
        <v>237681</v>
      </c>
      <c r="C25" s="59">
        <v>25326</v>
      </c>
      <c r="D25" s="59">
        <v>331000</v>
      </c>
      <c r="E25" s="59">
        <v>25326</v>
      </c>
      <c r="F25" s="60">
        <v>0</v>
      </c>
      <c r="G25" s="60" t="s">
        <v>123</v>
      </c>
      <c r="H25" s="65">
        <v>93319</v>
      </c>
      <c r="I25" s="120" t="s">
        <v>148</v>
      </c>
      <c r="J25" s="59">
        <v>237681</v>
      </c>
      <c r="K25" s="59">
        <v>25326</v>
      </c>
      <c r="L25" s="59">
        <v>331000</v>
      </c>
      <c r="M25" s="60">
        <v>25326</v>
      </c>
      <c r="N25" s="59" t="s">
        <v>49</v>
      </c>
      <c r="O25" s="62">
        <v>331000</v>
      </c>
      <c r="P25" s="59">
        <v>25326</v>
      </c>
    </row>
    <row r="26" spans="1:16" ht="12" customHeight="1" x14ac:dyDescent="0.2"/>
    <row r="27" spans="1:16" ht="17.25" customHeight="1" x14ac:dyDescent="0.2">
      <c r="A27" s="66" t="s">
        <v>182</v>
      </c>
    </row>
    <row r="28" spans="1:16" ht="16.5" customHeight="1" x14ac:dyDescent="0.2">
      <c r="A28" s="67" t="s">
        <v>90</v>
      </c>
      <c r="G28" s="127"/>
      <c r="K28" s="127"/>
    </row>
    <row r="29" spans="1:16" ht="16.5" customHeight="1" x14ac:dyDescent="0.2">
      <c r="A29" s="67" t="s">
        <v>91</v>
      </c>
    </row>
    <row r="30" spans="1:16" ht="16.5" customHeight="1" x14ac:dyDescent="0.2">
      <c r="A30" s="67" t="s">
        <v>92</v>
      </c>
    </row>
    <row r="31" spans="1:16" ht="16.5" customHeight="1" x14ac:dyDescent="0.2">
      <c r="A31" s="67" t="s">
        <v>93</v>
      </c>
    </row>
    <row r="32" spans="1:16" ht="16.5" customHeight="1" x14ac:dyDescent="0.2">
      <c r="A32" s="67" t="s">
        <v>117</v>
      </c>
    </row>
    <row r="33" spans="1:1" ht="16.5" customHeight="1" x14ac:dyDescent="0.2">
      <c r="A33" s="67" t="s">
        <v>100</v>
      </c>
    </row>
    <row r="34" spans="1:1" ht="16.5" customHeight="1" x14ac:dyDescent="0.2">
      <c r="A34" s="67" t="s">
        <v>116</v>
      </c>
    </row>
    <row r="35" spans="1:1" ht="16.5" customHeight="1" x14ac:dyDescent="0.2">
      <c r="A35" s="67" t="s">
        <v>121</v>
      </c>
    </row>
    <row r="36" spans="1:1" ht="16.5" customHeight="1" x14ac:dyDescent="0.2">
      <c r="A36" s="67" t="s">
        <v>98</v>
      </c>
    </row>
    <row r="37" spans="1:1" ht="16.5" customHeight="1" x14ac:dyDescent="0.2">
      <c r="A37" s="67" t="s">
        <v>94</v>
      </c>
    </row>
    <row r="38" spans="1:1" ht="16.5" customHeight="1" x14ac:dyDescent="0.2">
      <c r="A38" s="67" t="s">
        <v>124</v>
      </c>
    </row>
    <row r="39" spans="1:1" ht="16.5" customHeight="1" x14ac:dyDescent="0.2">
      <c r="A39" s="67" t="s">
        <v>125</v>
      </c>
    </row>
    <row r="40" spans="1:1" ht="16.5" customHeight="1" x14ac:dyDescent="0.2">
      <c r="A40" s="67" t="s">
        <v>95</v>
      </c>
    </row>
    <row r="41" spans="1:1" ht="16.5" customHeight="1" x14ac:dyDescent="0.2">
      <c r="A41" s="67" t="s">
        <v>118</v>
      </c>
    </row>
    <row r="42" spans="1:1" ht="16.5" customHeight="1" x14ac:dyDescent="0.2">
      <c r="A42" s="67" t="s">
        <v>99</v>
      </c>
    </row>
    <row r="43" spans="1:1" ht="16.5" customHeight="1" x14ac:dyDescent="0.2">
      <c r="A43" s="67" t="s">
        <v>119</v>
      </c>
    </row>
    <row r="44" spans="1:1" ht="16.5" customHeight="1" x14ac:dyDescent="0.2">
      <c r="A44" s="67" t="s">
        <v>120</v>
      </c>
    </row>
    <row r="45" spans="1:1" ht="16.5" customHeight="1" x14ac:dyDescent="0.2">
      <c r="A45" s="67" t="s">
        <v>108</v>
      </c>
    </row>
    <row r="46" spans="1:1" ht="16.5" customHeight="1" x14ac:dyDescent="0.2">
      <c r="A46" s="67" t="s">
        <v>122</v>
      </c>
    </row>
    <row r="47" spans="1:1" ht="16.5" customHeight="1" x14ac:dyDescent="0.2">
      <c r="A47" s="67" t="s">
        <v>96</v>
      </c>
    </row>
    <row r="48" spans="1:1" ht="16.5" customHeight="1" x14ac:dyDescent="0.2">
      <c r="A48" s="67" t="s">
        <v>97</v>
      </c>
    </row>
    <row r="49" spans="1:16" ht="34.5" customHeight="1" x14ac:dyDescent="0.2">
      <c r="A49" s="211" t="s">
        <v>159</v>
      </c>
      <c r="B49" s="211"/>
      <c r="C49" s="211"/>
      <c r="D49" s="211"/>
      <c r="E49" s="211"/>
      <c r="F49" s="211"/>
      <c r="G49" s="211"/>
      <c r="H49" s="211"/>
      <c r="I49" s="211"/>
      <c r="J49" s="211"/>
      <c r="K49" s="211"/>
      <c r="L49" s="211"/>
      <c r="M49" s="211"/>
      <c r="N49" s="211"/>
      <c r="O49" s="211"/>
      <c r="P49" s="211"/>
    </row>
    <row r="50" spans="1:16" ht="5.25" customHeight="1" x14ac:dyDescent="0.2"/>
    <row r="82" spans="1:3" x14ac:dyDescent="0.2">
      <c r="A82" s="68" t="s">
        <v>34</v>
      </c>
      <c r="C82" s="68" t="s">
        <v>114</v>
      </c>
    </row>
    <row r="83" spans="1:3" x14ac:dyDescent="0.2">
      <c r="A83" s="13" t="s">
        <v>13</v>
      </c>
      <c r="B83" s="11"/>
      <c r="C83" s="27" t="s">
        <v>101</v>
      </c>
    </row>
    <row r="84" spans="1:3" x14ac:dyDescent="0.2">
      <c r="A84" s="13" t="s">
        <v>138</v>
      </c>
      <c r="B84" s="11"/>
      <c r="C84" s="27" t="s">
        <v>102</v>
      </c>
    </row>
    <row r="85" spans="1:3" x14ac:dyDescent="0.2">
      <c r="A85" s="13" t="s">
        <v>139</v>
      </c>
      <c r="B85" s="13"/>
      <c r="C85" s="27" t="s">
        <v>103</v>
      </c>
    </row>
    <row r="86" spans="1:3" x14ac:dyDescent="0.2">
      <c r="A86" s="13" t="s">
        <v>140</v>
      </c>
      <c r="B86" s="11"/>
      <c r="C86" s="27" t="s">
        <v>104</v>
      </c>
    </row>
    <row r="87" spans="1:3" x14ac:dyDescent="0.2">
      <c r="A87" s="13" t="s">
        <v>141</v>
      </c>
      <c r="B87" s="13"/>
      <c r="C87" s="27" t="s">
        <v>105</v>
      </c>
    </row>
    <row r="88" spans="1:3" x14ac:dyDescent="0.2">
      <c r="A88" s="13" t="s">
        <v>155</v>
      </c>
      <c r="B88" s="11"/>
      <c r="C88" s="27" t="s">
        <v>106</v>
      </c>
    </row>
    <row r="89" spans="1:3" x14ac:dyDescent="0.2">
      <c r="A89" s="13" t="s">
        <v>142</v>
      </c>
      <c r="B89" s="11"/>
      <c r="C89" s="27" t="s">
        <v>49</v>
      </c>
    </row>
    <row r="90" spans="1:3" x14ac:dyDescent="0.2">
      <c r="A90" s="13" t="s">
        <v>33</v>
      </c>
      <c r="B90" s="11"/>
      <c r="C90" s="27" t="s">
        <v>123</v>
      </c>
    </row>
    <row r="91" spans="1:3" x14ac:dyDescent="0.2">
      <c r="A91" s="13" t="s">
        <v>14</v>
      </c>
      <c r="B91" s="11"/>
    </row>
    <row r="92" spans="1:3" x14ac:dyDescent="0.2">
      <c r="A92" s="13" t="s">
        <v>15</v>
      </c>
      <c r="B92" s="13"/>
    </row>
    <row r="93" spans="1:3" x14ac:dyDescent="0.2">
      <c r="A93" s="13" t="s">
        <v>131</v>
      </c>
      <c r="B93" s="13"/>
    </row>
    <row r="94" spans="1:3" x14ac:dyDescent="0.2">
      <c r="A94" s="13" t="s">
        <v>132</v>
      </c>
      <c r="B94" s="13"/>
    </row>
    <row r="95" spans="1:3" x14ac:dyDescent="0.2">
      <c r="A95" s="13" t="s">
        <v>133</v>
      </c>
      <c r="B95" s="13"/>
    </row>
    <row r="96" spans="1:3" x14ac:dyDescent="0.2">
      <c r="A96" s="13" t="s">
        <v>143</v>
      </c>
      <c r="B96" s="13"/>
    </row>
    <row r="97" spans="1:2" x14ac:dyDescent="0.2">
      <c r="A97" s="13" t="s">
        <v>46</v>
      </c>
      <c r="B97" s="13"/>
    </row>
    <row r="98" spans="1:2" x14ac:dyDescent="0.2">
      <c r="A98" s="13" t="s">
        <v>134</v>
      </c>
      <c r="B98" s="13"/>
    </row>
    <row r="99" spans="1:2" x14ac:dyDescent="0.2">
      <c r="A99" s="13" t="s">
        <v>173</v>
      </c>
      <c r="B99" s="13"/>
    </row>
    <row r="100" spans="1:2" x14ac:dyDescent="0.2">
      <c r="A100" s="13" t="s">
        <v>135</v>
      </c>
      <c r="B100" s="13"/>
    </row>
    <row r="101" spans="1:2" x14ac:dyDescent="0.2">
      <c r="A101" s="13" t="s">
        <v>136</v>
      </c>
      <c r="B101" s="13"/>
    </row>
    <row r="102" spans="1:2" x14ac:dyDescent="0.2">
      <c r="A102" s="13" t="s">
        <v>144</v>
      </c>
      <c r="B102" s="13"/>
    </row>
    <row r="103" spans="1:2" x14ac:dyDescent="0.2">
      <c r="A103" s="13" t="s">
        <v>145</v>
      </c>
      <c r="B103" s="13"/>
    </row>
    <row r="104" spans="1:2" x14ac:dyDescent="0.2">
      <c r="A104" s="13" t="s">
        <v>184</v>
      </c>
      <c r="B104" s="13"/>
    </row>
    <row r="105" spans="1:2" x14ac:dyDescent="0.2">
      <c r="A105" s="13" t="s">
        <v>163</v>
      </c>
      <c r="B105" s="13"/>
    </row>
    <row r="106" spans="1:2" x14ac:dyDescent="0.2">
      <c r="A106" s="13" t="s">
        <v>165</v>
      </c>
      <c r="B106" s="13"/>
    </row>
    <row r="107" spans="1:2" x14ac:dyDescent="0.2">
      <c r="A107" s="13" t="s">
        <v>164</v>
      </c>
      <c r="B107" s="13"/>
    </row>
    <row r="108" spans="1:2" x14ac:dyDescent="0.2">
      <c r="A108" s="13" t="s">
        <v>16</v>
      </c>
      <c r="B108" s="13"/>
    </row>
    <row r="109" spans="1:2" x14ac:dyDescent="0.2">
      <c r="A109" s="13" t="s">
        <v>17</v>
      </c>
      <c r="B109" s="13"/>
    </row>
    <row r="110" spans="1:2" x14ac:dyDescent="0.2">
      <c r="A110" s="13" t="s">
        <v>18</v>
      </c>
      <c r="B110" s="13"/>
    </row>
    <row r="111" spans="1:2" x14ac:dyDescent="0.2">
      <c r="A111" s="13" t="s">
        <v>137</v>
      </c>
      <c r="B111" s="13"/>
    </row>
    <row r="112" spans="1:2" x14ac:dyDescent="0.2">
      <c r="A112" s="13" t="s">
        <v>19</v>
      </c>
      <c r="B112" s="13"/>
    </row>
    <row r="113" spans="1:2" x14ac:dyDescent="0.2">
      <c r="A113" s="13" t="s">
        <v>146</v>
      </c>
      <c r="B113" s="13"/>
    </row>
    <row r="114" spans="1:2" x14ac:dyDescent="0.2">
      <c r="A114" s="13" t="s">
        <v>147</v>
      </c>
      <c r="B114" s="13"/>
    </row>
    <row r="115" spans="1:2" x14ac:dyDescent="0.2">
      <c r="A115" s="13" t="s">
        <v>148</v>
      </c>
      <c r="B115" s="13"/>
    </row>
    <row r="116" spans="1:2" x14ac:dyDescent="0.2">
      <c r="A116" s="13" t="s">
        <v>20</v>
      </c>
      <c r="B116" s="1"/>
    </row>
    <row r="117" spans="1:2" x14ac:dyDescent="0.2">
      <c r="A117" s="13" t="s">
        <v>21</v>
      </c>
      <c r="B117" s="1"/>
    </row>
    <row r="118" spans="1:2" x14ac:dyDescent="0.2">
      <c r="A118" s="13" t="s">
        <v>22</v>
      </c>
      <c r="B118" s="13"/>
    </row>
    <row r="119" spans="1:2" x14ac:dyDescent="0.2">
      <c r="A119" s="13" t="s">
        <v>23</v>
      </c>
      <c r="B119" s="13"/>
    </row>
    <row r="120" spans="1:2" x14ac:dyDescent="0.2">
      <c r="A120" s="13" t="s">
        <v>156</v>
      </c>
      <c r="B120" s="13"/>
    </row>
    <row r="121" spans="1:2" x14ac:dyDescent="0.2">
      <c r="A121" s="13" t="s">
        <v>157</v>
      </c>
      <c r="B121" s="13"/>
    </row>
    <row r="122" spans="1:2" x14ac:dyDescent="0.2">
      <c r="A122" s="13" t="s">
        <v>158</v>
      </c>
      <c r="B122" s="13"/>
    </row>
    <row r="123" spans="1:2" x14ac:dyDescent="0.2">
      <c r="A123" s="13" t="s">
        <v>174</v>
      </c>
      <c r="B123" s="13"/>
    </row>
    <row r="124" spans="1:2" x14ac:dyDescent="0.2">
      <c r="A124" s="13" t="s">
        <v>185</v>
      </c>
      <c r="B124" s="13"/>
    </row>
    <row r="125" spans="1:2" x14ac:dyDescent="0.2">
      <c r="A125" s="13" t="s">
        <v>175</v>
      </c>
      <c r="B125" s="13"/>
    </row>
    <row r="126" spans="1:2" x14ac:dyDescent="0.2">
      <c r="A126" s="13" t="s">
        <v>166</v>
      </c>
      <c r="B126" s="13"/>
    </row>
    <row r="127" spans="1:2" x14ac:dyDescent="0.2">
      <c r="A127" s="13" t="s">
        <v>186</v>
      </c>
      <c r="B127" s="13"/>
    </row>
    <row r="128" spans="1:2" x14ac:dyDescent="0.2">
      <c r="A128" s="13" t="s">
        <v>167</v>
      </c>
      <c r="B128" s="13"/>
    </row>
    <row r="129" spans="1:2" x14ac:dyDescent="0.2">
      <c r="A129" s="13" t="s">
        <v>168</v>
      </c>
      <c r="B129" s="13"/>
    </row>
    <row r="130" spans="1:2" x14ac:dyDescent="0.2">
      <c r="A130" s="13" t="s">
        <v>24</v>
      </c>
      <c r="B130" s="13"/>
    </row>
    <row r="131" spans="1:2" x14ac:dyDescent="0.2">
      <c r="A131" s="13" t="s">
        <v>25</v>
      </c>
      <c r="B131" s="13"/>
    </row>
    <row r="132" spans="1:2" x14ac:dyDescent="0.2">
      <c r="A132" s="13" t="s">
        <v>26</v>
      </c>
      <c r="B132" s="13"/>
    </row>
    <row r="133" spans="1:2" x14ac:dyDescent="0.2">
      <c r="A133" s="13" t="s">
        <v>27</v>
      </c>
      <c r="B133" s="13"/>
    </row>
    <row r="134" spans="1:2" x14ac:dyDescent="0.2">
      <c r="A134" s="13" t="s">
        <v>28</v>
      </c>
      <c r="B134" s="13"/>
    </row>
    <row r="135" spans="1:2" x14ac:dyDescent="0.2">
      <c r="A135" s="13" t="s">
        <v>29</v>
      </c>
      <c r="B135" s="13"/>
    </row>
    <row r="136" spans="1:2" x14ac:dyDescent="0.2">
      <c r="A136" s="13" t="s">
        <v>30</v>
      </c>
      <c r="B136" s="13"/>
    </row>
    <row r="137" spans="1:2" x14ac:dyDescent="0.2">
      <c r="A137" s="13" t="s">
        <v>149</v>
      </c>
      <c r="B137" s="13"/>
    </row>
    <row r="138" spans="1:2" x14ac:dyDescent="0.2">
      <c r="A138" s="13" t="s">
        <v>150</v>
      </c>
      <c r="B138" s="13"/>
    </row>
    <row r="139" spans="1:2" x14ac:dyDescent="0.2">
      <c r="A139" s="13" t="s">
        <v>187</v>
      </c>
      <c r="B139" s="13"/>
    </row>
    <row r="140" spans="1:2" ht="13.5" customHeight="1" x14ac:dyDescent="0.2">
      <c r="A140" s="13" t="s">
        <v>31</v>
      </c>
      <c r="B140" s="13"/>
    </row>
    <row r="141" spans="1:2" x14ac:dyDescent="0.2">
      <c r="A141" s="13" t="s">
        <v>160</v>
      </c>
      <c r="B141" s="13"/>
    </row>
    <row r="142" spans="1:2" x14ac:dyDescent="0.2">
      <c r="A142" s="13" t="s">
        <v>161</v>
      </c>
    </row>
    <row r="143" spans="1:2" x14ac:dyDescent="0.2">
      <c r="A143" s="13" t="s">
        <v>162</v>
      </c>
    </row>
    <row r="144" spans="1:2" x14ac:dyDescent="0.2">
      <c r="A144" s="13" t="s">
        <v>169</v>
      </c>
    </row>
    <row r="145" spans="1:1" x14ac:dyDescent="0.2">
      <c r="A145" s="13" t="s">
        <v>170</v>
      </c>
    </row>
    <row r="146" spans="1:1" x14ac:dyDescent="0.2">
      <c r="A146" s="13" t="s">
        <v>177</v>
      </c>
    </row>
    <row r="147" spans="1:1" x14ac:dyDescent="0.2">
      <c r="A147" s="13" t="s">
        <v>171</v>
      </c>
    </row>
    <row r="148" spans="1:1" x14ac:dyDescent="0.2">
      <c r="A148" s="13" t="s">
        <v>178</v>
      </c>
    </row>
    <row r="149" spans="1:1" x14ac:dyDescent="0.2">
      <c r="A149" s="13" t="s">
        <v>179</v>
      </c>
    </row>
    <row r="150" spans="1:1" x14ac:dyDescent="0.2">
      <c r="A150" s="13" t="s">
        <v>180</v>
      </c>
    </row>
    <row r="151" spans="1:1" x14ac:dyDescent="0.2">
      <c r="A151" s="1" t="s">
        <v>130</v>
      </c>
    </row>
    <row r="152" spans="1:1" x14ac:dyDescent="0.2">
      <c r="A152" s="13" t="s">
        <v>151</v>
      </c>
    </row>
    <row r="153" spans="1:1" x14ac:dyDescent="0.2">
      <c r="A153" s="13" t="s">
        <v>152</v>
      </c>
    </row>
    <row r="154" spans="1:1" x14ac:dyDescent="0.2">
      <c r="A154" s="13" t="s">
        <v>153</v>
      </c>
    </row>
    <row r="155" spans="1:1" x14ac:dyDescent="0.2">
      <c r="A155" s="13" t="s">
        <v>172</v>
      </c>
    </row>
    <row r="156" spans="1:1" x14ac:dyDescent="0.2">
      <c r="A156" s="13" t="s">
        <v>32</v>
      </c>
    </row>
  </sheetData>
  <mergeCells count="14">
    <mergeCell ref="A2:P2"/>
    <mergeCell ref="A49:P49"/>
    <mergeCell ref="D13:G13"/>
    <mergeCell ref="L13:N13"/>
    <mergeCell ref="I5:K5"/>
    <mergeCell ref="I4:K4"/>
    <mergeCell ref="B9:D9"/>
    <mergeCell ref="E9:G9"/>
    <mergeCell ref="B10:D10"/>
    <mergeCell ref="E10:G10"/>
    <mergeCell ref="A7:P7"/>
    <mergeCell ref="A13:C13"/>
    <mergeCell ref="I13:K13"/>
    <mergeCell ref="O13:P13"/>
  </mergeCells>
  <dataValidations count="3">
    <dataValidation type="list" allowBlank="1" showInputMessage="1" showErrorMessage="1" sqref="G15:G20 N15:N25" xr:uid="{00000000-0002-0000-0200-000000000000}">
      <formula1>$C$82:$C$90</formula1>
    </dataValidation>
    <dataValidation type="list" allowBlank="1" showInputMessage="1" showErrorMessage="1" sqref="G21:G25" xr:uid="{00000000-0002-0000-0200-000001000000}">
      <formula1>$C$82:$C$91</formula1>
    </dataValidation>
    <dataValidation type="list" allowBlank="1" showInputMessage="1" showErrorMessage="1" sqref="I15:I25 A15:A25" xr:uid="{00000000-0002-0000-0200-000002000000}">
      <formula1>$A$82:$A$142</formula1>
    </dataValidation>
  </dataValidations>
  <printOptions horizontalCentered="1"/>
  <pageMargins left="0.25" right="0.25" top="0.5" bottom="0.5" header="0.25" footer="0.25"/>
  <pageSetup paperSize="5" scale="72" orientation="landscape" r:id="rId1"/>
  <headerFooter>
    <oddFooter>&amp;C&amp;8&amp;P of &amp;N&amp;R&amp;8 9/27/2019</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Shift Request Form</vt:lpstr>
      <vt:lpstr>Match Worksheet </vt:lpstr>
      <vt:lpstr>Instruction</vt:lpstr>
      <vt:lpstr>Instruction!Print_Area</vt:lpstr>
      <vt:lpstr>'Shift Request Form'!Print_Area</vt:lpstr>
    </vt:vector>
  </TitlesOfParts>
  <Company>Los Angeles County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DMH</dc:creator>
  <cp:lastModifiedBy>Herlinda Cortez</cp:lastModifiedBy>
  <cp:lastPrinted>2021-08-24T22:22:17Z</cp:lastPrinted>
  <dcterms:created xsi:type="dcterms:W3CDTF">2017-09-20T21:56:53Z</dcterms:created>
  <dcterms:modified xsi:type="dcterms:W3CDTF">2022-10-27T23:24:45Z</dcterms:modified>
</cp:coreProperties>
</file>