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EMS-Disaster Services\HPP Exercise Coordinator\FRC Tabletop Exercise\2026\FRC Exercise\Documents\"/>
    </mc:Choice>
  </mc:AlternateContent>
  <xr:revisionPtr revIDLastSave="0" documentId="13_ncr:1_{24EB625C-E5A0-45C8-BAA2-4D56E07C96B6}" xr6:coauthVersionLast="47" xr6:coauthVersionMax="47" xr10:uidLastSave="{00000000-0000-0000-0000-000000000000}"/>
  <bookViews>
    <workbookView xWindow="28680" yWindow="-120" windowWidth="29040" windowHeight="15720" xr2:uid="{FFF101AB-8046-457A-A3C8-7C3FC57DE99D}"/>
  </bookViews>
  <sheets>
    <sheet name="Individual Hospital Form" sheetId="8" r:id="rId1"/>
    <sheet name="Patient &amp; Seeker Data " sheetId="6" r:id="rId2"/>
    <sheet name="Reference Data" sheetId="5" r:id="rId3"/>
    <sheet name="Hospital Participants" sheetId="7" r:id="rId4"/>
  </sheets>
  <definedNames>
    <definedName name="_xlnm._FilterDatabase" localSheetId="3" hidden="1">'Hospital Participants'!$A$1:$A$79</definedName>
    <definedName name="_xlnm._FilterDatabase" localSheetId="2" hidden="1">'Reference Data'!$B$4:$O$399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" i="8" l="1"/>
  <c r="B84" i="8" s="1" a="1"/>
  <c r="B84" i="8" s="1"/>
  <c r="B17" i="8" l="1" a="1"/>
  <c r="B17" i="8" s="1"/>
  <c r="B16" i="8" a="1"/>
  <c r="B16" i="8" s="1"/>
  <c r="B7" i="8" a="1"/>
  <c r="B7" i="8" s="1"/>
  <c r="B6" i="8" a="1"/>
  <c r="B6" i="8" s="1"/>
  <c r="B9" i="8" a="1"/>
  <c r="B9" i="8" s="1"/>
  <c r="B13" i="8" a="1"/>
  <c r="B13" i="8" s="1"/>
  <c r="B37" i="8" a="1"/>
  <c r="B37" i="8" s="1"/>
  <c r="B66" i="8" a="1"/>
  <c r="B66" i="8" s="1"/>
  <c r="E66" i="8" s="1"/>
  <c r="F66" i="8" s="1"/>
  <c r="B15" i="8" a="1"/>
  <c r="B15" i="8" s="1"/>
  <c r="B67" i="8" a="1"/>
  <c r="B67" i="8" s="1"/>
  <c r="B39" i="8" a="1"/>
  <c r="B39" i="8" s="1"/>
  <c r="B21" i="8" a="1"/>
  <c r="B21" i="8" s="1"/>
  <c r="E21" i="8" s="1"/>
  <c r="F21" i="8" s="1"/>
  <c r="B8" i="8" a="1"/>
  <c r="B8" i="8" s="1"/>
  <c r="B22" i="8" a="1"/>
  <c r="B22" i="8" s="1"/>
  <c r="B51" i="8" a="1"/>
  <c r="B51" i="8" s="1"/>
  <c r="E51" i="8" s="1"/>
  <c r="F51" i="8" s="1"/>
  <c r="B80" i="8" a="1"/>
  <c r="B80" i="8" s="1"/>
  <c r="B68" i="8" a="1"/>
  <c r="B68" i="8" s="1"/>
  <c r="B5" i="8" a="1"/>
  <c r="B5" i="8" s="1"/>
  <c r="B50" i="8" a="1"/>
  <c r="B50" i="8" s="1"/>
  <c r="B69" i="8" a="1"/>
  <c r="B69" i="8" s="1"/>
  <c r="B23" i="8" a="1"/>
  <c r="B23" i="8" s="1"/>
  <c r="B52" i="8" a="1"/>
  <c r="B52" i="8" s="1"/>
  <c r="B81" i="8" a="1"/>
  <c r="B81" i="8" s="1"/>
  <c r="E81" i="8" s="1"/>
  <c r="F81" i="8" s="1"/>
  <c r="B14" i="8" a="1"/>
  <c r="B14" i="8" s="1"/>
  <c r="B20" i="8" a="1"/>
  <c r="B20" i="8" s="1"/>
  <c r="B38" i="8" a="1"/>
  <c r="B38" i="8" s="1"/>
  <c r="B10" i="8" a="1"/>
  <c r="B10" i="8" s="1"/>
  <c r="B24" i="8" a="1"/>
  <c r="B24" i="8" s="1"/>
  <c r="B53" i="8" a="1"/>
  <c r="B53" i="8" s="1"/>
  <c r="B82" i="8" a="1"/>
  <c r="B82" i="8" s="1"/>
  <c r="B11" i="8" a="1"/>
  <c r="B11" i="8" s="1"/>
  <c r="B35" i="8" a="1"/>
  <c r="B35" i="8" s="1"/>
  <c r="B54" i="8" a="1"/>
  <c r="B54" i="8" s="1"/>
  <c r="B83" i="8" a="1"/>
  <c r="B83" i="8" s="1"/>
  <c r="B12" i="8" a="1"/>
  <c r="B12" i="8" s="1"/>
  <c r="B36" i="8" a="1"/>
  <c r="B36" i="8" s="1"/>
  <c r="E36" i="8" s="1"/>
  <c r="F36" i="8" s="1"/>
  <c r="B65" i="8" a="1"/>
  <c r="B65" i="8" s="1"/>
  <c r="E54" i="8" l="1" a="1"/>
  <c r="E54" i="8" s="1"/>
  <c r="E59" i="8" a="1"/>
  <c r="E59" i="8" s="1"/>
  <c r="E58" i="8" a="1"/>
  <c r="E58" i="8" s="1"/>
  <c r="E57" i="8" a="1"/>
  <c r="E57" i="8" s="1"/>
  <c r="E50" i="8" a="1"/>
  <c r="E50" i="8" s="1"/>
  <c r="E61" i="8" a="1"/>
  <c r="E61" i="8" s="1"/>
  <c r="E55" i="8" a="1"/>
  <c r="E55" i="8" s="1"/>
  <c r="E62" i="8" a="1"/>
  <c r="E62" i="8" s="1"/>
  <c r="E60" i="8" a="1"/>
  <c r="E60" i="8" s="1"/>
  <c r="E52" i="8" a="1"/>
  <c r="E52" i="8" s="1"/>
  <c r="E69" i="8" a="1"/>
  <c r="E69" i="8" s="1"/>
  <c r="E67" i="8" a="1"/>
  <c r="E67" i="8" s="1"/>
  <c r="E65" i="8" a="1"/>
  <c r="E65" i="8" s="1"/>
  <c r="E75" i="8" a="1"/>
  <c r="E75" i="8" s="1"/>
  <c r="E72" i="8" a="1"/>
  <c r="E72" i="8" s="1"/>
  <c r="E74" i="8" a="1"/>
  <c r="E74" i="8" s="1"/>
  <c r="E77" i="8" a="1"/>
  <c r="E77" i="8" s="1"/>
  <c r="E73" i="8" a="1"/>
  <c r="E73" i="8" s="1"/>
  <c r="E71" i="8" a="1"/>
  <c r="E71" i="8" s="1"/>
  <c r="E70" i="8" a="1"/>
  <c r="E70" i="8" s="1"/>
  <c r="E76" i="8" a="1"/>
  <c r="E76" i="8" s="1"/>
  <c r="E47" i="8" a="1"/>
  <c r="E47" i="8" s="1"/>
  <c r="E46" i="8" a="1"/>
  <c r="E46" i="8" s="1"/>
  <c r="E90" i="8" a="1"/>
  <c r="E90" i="8" s="1"/>
  <c r="E89" i="8" a="1"/>
  <c r="E89" i="8" s="1"/>
  <c r="E88" i="8" a="1"/>
  <c r="E88" i="8" s="1"/>
  <c r="E86" i="8" a="1"/>
  <c r="E86" i="8" s="1"/>
  <c r="E80" i="8" a="1"/>
  <c r="E80" i="8" s="1"/>
  <c r="E92" i="8" a="1"/>
  <c r="E92" i="8" s="1"/>
  <c r="E91" i="8" a="1"/>
  <c r="E91" i="8" s="1"/>
  <c r="E87" i="8" a="1"/>
  <c r="E87" i="8" s="1"/>
  <c r="E82" i="8" a="1"/>
  <c r="E82" i="8" s="1"/>
  <c r="E84" i="8" a="1"/>
  <c r="E84" i="8" s="1"/>
  <c r="E83" i="8" a="1"/>
  <c r="E83" i="8" s="1"/>
  <c r="E32" i="8" a="1"/>
  <c r="E32" i="8" s="1"/>
  <c r="E28" i="8" a="1"/>
  <c r="E28" i="8" s="1"/>
  <c r="E68" i="8" a="1"/>
  <c r="E68" i="8" s="1"/>
  <c r="E35" i="8" a="1"/>
  <c r="E35" i="8" s="1"/>
  <c r="E39" i="8" a="1"/>
  <c r="E39" i="8" s="1"/>
  <c r="E44" i="8" a="1"/>
  <c r="E44" i="8" s="1"/>
  <c r="E43" i="8" a="1"/>
  <c r="E43" i="8" s="1"/>
  <c r="E42" i="8" a="1"/>
  <c r="E42" i="8" s="1"/>
  <c r="E41" i="8" a="1"/>
  <c r="E41" i="8" s="1"/>
  <c r="E38" i="8" a="1"/>
  <c r="E38" i="8" s="1"/>
  <c r="E37" i="8" a="1"/>
  <c r="E37" i="8" s="1"/>
  <c r="E45" i="8" a="1"/>
  <c r="E45" i="8" s="1"/>
  <c r="E40" i="8" a="1"/>
  <c r="E40" i="8" s="1"/>
  <c r="E56" i="8" a="1"/>
  <c r="E56" i="8" s="1"/>
  <c r="E53" i="8" a="1"/>
  <c r="E53" i="8" s="1"/>
  <c r="E24" i="8" a="1"/>
  <c r="E24" i="8" s="1"/>
  <c r="E31" i="8" a="1"/>
  <c r="E31" i="8" s="1"/>
  <c r="E29" i="8" a="1"/>
  <c r="E29" i="8" s="1"/>
  <c r="E25" i="8" a="1"/>
  <c r="E25" i="8" s="1"/>
  <c r="E22" i="8" a="1"/>
  <c r="E22" i="8" s="1"/>
  <c r="E20" i="8" a="1"/>
  <c r="E20" i="8" s="1"/>
  <c r="E26" i="8" a="1"/>
  <c r="E26" i="8" s="1"/>
  <c r="E30" i="8" a="1"/>
  <c r="E30" i="8" s="1"/>
  <c r="E27" i="8" a="1"/>
  <c r="E27" i="8" s="1"/>
  <c r="E23" i="8" a="1"/>
  <c r="E23" i="8" s="1"/>
  <c r="E85" i="8" a="1"/>
  <c r="E85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<sst xmlns="http://schemas.openxmlformats.org/spreadsheetml/2006/main" count="5381" uniqueCount="682">
  <si>
    <t>Relationship</t>
  </si>
  <si>
    <t>Age</t>
  </si>
  <si>
    <t>Gender</t>
  </si>
  <si>
    <t>Last Name</t>
  </si>
  <si>
    <t>First Name</t>
  </si>
  <si>
    <t>Ethnicity</t>
  </si>
  <si>
    <t>Language</t>
  </si>
  <si>
    <t>Weight</t>
  </si>
  <si>
    <t>Height</t>
  </si>
  <si>
    <t>Hair Color</t>
  </si>
  <si>
    <t>Eye Color</t>
  </si>
  <si>
    <t>DOB</t>
  </si>
  <si>
    <t>Triage Tag #</t>
  </si>
  <si>
    <t>Female</t>
  </si>
  <si>
    <t>Seeker-5</t>
  </si>
  <si>
    <t>Male</t>
  </si>
  <si>
    <t>Seeker-4</t>
  </si>
  <si>
    <t>Seeker-3</t>
  </si>
  <si>
    <t>Seeker-2</t>
  </si>
  <si>
    <t>Seeker-1</t>
  </si>
  <si>
    <t>FRC - 001</t>
  </si>
  <si>
    <t>FRC - 002</t>
  </si>
  <si>
    <t>FRC - 003</t>
  </si>
  <si>
    <t>FRC - 004</t>
  </si>
  <si>
    <t>FRC - 005</t>
  </si>
  <si>
    <t>FRC - 006</t>
  </si>
  <si>
    <t>FRC - 007</t>
  </si>
  <si>
    <t>FRC - 008</t>
  </si>
  <si>
    <t>FRC - 009</t>
  </si>
  <si>
    <t>FRC - 010</t>
  </si>
  <si>
    <t>FRC - 011</t>
  </si>
  <si>
    <t>FRC - 012</t>
  </si>
  <si>
    <t>FRC - 013</t>
  </si>
  <si>
    <t>FRC - 014</t>
  </si>
  <si>
    <t>FRC - 015</t>
  </si>
  <si>
    <t>FRC - 016</t>
  </si>
  <si>
    <t>FRC - 017</t>
  </si>
  <si>
    <t>FRC - 018</t>
  </si>
  <si>
    <t>FRC - 019</t>
  </si>
  <si>
    <t>FRC - 020</t>
  </si>
  <si>
    <t>FRC - 021</t>
  </si>
  <si>
    <t>FRC - 022</t>
  </si>
  <si>
    <t>FRC - 023</t>
  </si>
  <si>
    <t>FRC - 024</t>
  </si>
  <si>
    <t>FRC - 025</t>
  </si>
  <si>
    <t>FRC - 026</t>
  </si>
  <si>
    <t>FRC - 027</t>
  </si>
  <si>
    <t>FRC - 028</t>
  </si>
  <si>
    <t>FRC - 029</t>
  </si>
  <si>
    <t>FRC - 030</t>
  </si>
  <si>
    <t>FRC - 031</t>
  </si>
  <si>
    <t>FRC - 032</t>
  </si>
  <si>
    <t>FRC - 033</t>
  </si>
  <si>
    <t>FRC - 034</t>
  </si>
  <si>
    <t>FRC - 035</t>
  </si>
  <si>
    <t>FRC - 036</t>
  </si>
  <si>
    <t>FRC - 037</t>
  </si>
  <si>
    <t>FRC - 038</t>
  </si>
  <si>
    <t>FRC - 039</t>
  </si>
  <si>
    <t>FRC - 040</t>
  </si>
  <si>
    <t>FRC - 041</t>
  </si>
  <si>
    <t>FRC - 042</t>
  </si>
  <si>
    <t>FRC - 043</t>
  </si>
  <si>
    <t>FRC - 044</t>
  </si>
  <si>
    <t>FRC - 045</t>
  </si>
  <si>
    <t>FRC - 046</t>
  </si>
  <si>
    <t>FRC - 047</t>
  </si>
  <si>
    <t>FRC - 048</t>
  </si>
  <si>
    <t>FRC - 049</t>
  </si>
  <si>
    <t>FRC - 050</t>
  </si>
  <si>
    <t>FRC - 051</t>
  </si>
  <si>
    <t>FRC - 052</t>
  </si>
  <si>
    <t>FRC - 053</t>
  </si>
  <si>
    <t>FRC - 055</t>
  </si>
  <si>
    <t>FRC - 056</t>
  </si>
  <si>
    <t>FRC - 057</t>
  </si>
  <si>
    <t>FRC - 058</t>
  </si>
  <si>
    <t>FRC - 059</t>
  </si>
  <si>
    <t>FRC - 060</t>
  </si>
  <si>
    <t>FRC - 061</t>
  </si>
  <si>
    <t>FRC - 062</t>
  </si>
  <si>
    <t>FRC - 063</t>
  </si>
  <si>
    <t>FRC - 064</t>
  </si>
  <si>
    <t>FRC - 065</t>
  </si>
  <si>
    <t>FRC - 066</t>
  </si>
  <si>
    <t>FRC - 067</t>
  </si>
  <si>
    <t>FRC - 068</t>
  </si>
  <si>
    <t>FRC - 069</t>
  </si>
  <si>
    <t>FRC - 070</t>
  </si>
  <si>
    <t>FRC - 071</t>
  </si>
  <si>
    <t>FRC - 072</t>
  </si>
  <si>
    <t>FRC - 073</t>
  </si>
  <si>
    <t>FRC - 074</t>
  </si>
  <si>
    <t>FRC - 075</t>
  </si>
  <si>
    <t>FRC - 076</t>
  </si>
  <si>
    <t>FRC - 077</t>
  </si>
  <si>
    <t>FRC - 078</t>
  </si>
  <si>
    <t>FRC - 079</t>
  </si>
  <si>
    <t>Inject # 11</t>
  </si>
  <si>
    <t>Hospital Code</t>
  </si>
  <si>
    <t>Hospital</t>
  </si>
  <si>
    <t>Adventist Health-Glendale Adventist Medical Center</t>
  </si>
  <si>
    <t>Adventist Health-White Memorial Medical Center</t>
  </si>
  <si>
    <t>Alhambra Hospital Medical Center</t>
  </si>
  <si>
    <t>Antelope Valley Hospital</t>
  </si>
  <si>
    <t>Barlow Respiratory Hospital</t>
  </si>
  <si>
    <t>Catalina Island Medical Center</t>
  </si>
  <si>
    <t>Cedars-Sinai Marina Del Rey Hospital</t>
  </si>
  <si>
    <t>Cedars-Sinai Medical Center</t>
  </si>
  <si>
    <t>Centinela Hospital Medical Center</t>
  </si>
  <si>
    <t>City of Hope National Medical Center</t>
  </si>
  <si>
    <t>Coast Plaza Doctors Hospital</t>
  </si>
  <si>
    <t>College Medical Center</t>
  </si>
  <si>
    <t>Community Hospital of Huntington Park</t>
  </si>
  <si>
    <t>East Los Angeles Doctors Hospital</t>
  </si>
  <si>
    <t>Encino Hospital Medical Center</t>
  </si>
  <si>
    <t>Garfield Medical Center</t>
  </si>
  <si>
    <t>Henry Mayo Newhall Hospital</t>
  </si>
  <si>
    <t>Hollywood Presbyterian Medical Center</t>
  </si>
  <si>
    <t>Kindred Hospital South Bay</t>
  </si>
  <si>
    <t>HGH</t>
  </si>
  <si>
    <t>Los Angeles Community Hospital</t>
  </si>
  <si>
    <t>Martin Luther King Jr. Community Hospital</t>
  </si>
  <si>
    <t>Memorial Hospital of Gardena</t>
  </si>
  <si>
    <t>Mission Community Hospital</t>
  </si>
  <si>
    <t>Monterey Park Hospital</t>
  </si>
  <si>
    <t>Norwalk Community Hospital</t>
  </si>
  <si>
    <t>Pacifica Hospital of the Valley</t>
  </si>
  <si>
    <t>Palmdale Regional Medical Center</t>
  </si>
  <si>
    <t>Pomona Valley Hospital Medical Center</t>
  </si>
  <si>
    <t>Providence Cedars-Sinai Tarzana Medical Center</t>
  </si>
  <si>
    <t>Providence Holy Cross Medical Center</t>
  </si>
  <si>
    <t>Providence Little Company of Mary Torrance</t>
  </si>
  <si>
    <t>Ronald Reagan UCLA Medical Center</t>
  </si>
  <si>
    <t>Saint Francis Medical Center</t>
  </si>
  <si>
    <t>San Gabriel Valley Medical Center</t>
  </si>
  <si>
    <t>Sherman Oaks Community Hospital</t>
  </si>
  <si>
    <t>Southern California Hospital at Culver City</t>
  </si>
  <si>
    <t>Southern California Hospital at Hollywood</t>
  </si>
  <si>
    <t>Torrance Memorial Medical Center</t>
  </si>
  <si>
    <t>USC Verdugo Hills Hospital</t>
  </si>
  <si>
    <t>Valley Presbyterian Hospital</t>
  </si>
  <si>
    <t>Whittier Hospital Medical Center</t>
  </si>
  <si>
    <t>MCI Patient Data</t>
  </si>
  <si>
    <t>Seeker (Family) Data</t>
  </si>
  <si>
    <t>Adams</t>
  </si>
  <si>
    <t>Bartlett</t>
  </si>
  <si>
    <t>Braxton</t>
  </si>
  <si>
    <t>Carroll</t>
  </si>
  <si>
    <t>Chase</t>
  </si>
  <si>
    <t>Clark</t>
  </si>
  <si>
    <t>Clymer</t>
  </si>
  <si>
    <t>Ellery</t>
  </si>
  <si>
    <t>Floyd</t>
  </si>
  <si>
    <t>Franklin</t>
  </si>
  <si>
    <t>Gerry</t>
  </si>
  <si>
    <t>Gwinnett</t>
  </si>
  <si>
    <t>Hall</t>
  </si>
  <si>
    <t>Hancock</t>
  </si>
  <si>
    <t>Harrison</t>
  </si>
  <si>
    <t>Hart</t>
  </si>
  <si>
    <t>Hewes</t>
  </si>
  <si>
    <t>Heyward</t>
  </si>
  <si>
    <t>Hooper</t>
  </si>
  <si>
    <t>Hopkins</t>
  </si>
  <si>
    <t>Hopkinson</t>
  </si>
  <si>
    <t>Huntington</t>
  </si>
  <si>
    <t>Jefferson</t>
  </si>
  <si>
    <t>Lee</t>
  </si>
  <si>
    <t>Lewis</t>
  </si>
  <si>
    <t>Livingston</t>
  </si>
  <si>
    <t>Lynch</t>
  </si>
  <si>
    <t>McKean</t>
  </si>
  <si>
    <t>Morris</t>
  </si>
  <si>
    <t>Morton</t>
  </si>
  <si>
    <t>Nelson</t>
  </si>
  <si>
    <t>Paca</t>
  </si>
  <si>
    <t>Paine</t>
  </si>
  <si>
    <t>Penn</t>
  </si>
  <si>
    <t>Read</t>
  </si>
  <si>
    <t>Rodney</t>
  </si>
  <si>
    <t>Ross</t>
  </si>
  <si>
    <t>Rush</t>
  </si>
  <si>
    <t>Rutledge</t>
  </si>
  <si>
    <t>Sherman</t>
  </si>
  <si>
    <t>Smith</t>
  </si>
  <si>
    <t>Stockton</t>
  </si>
  <si>
    <t>Stone</t>
  </si>
  <si>
    <t>Behe</t>
  </si>
  <si>
    <t>Bernoulli</t>
  </si>
  <si>
    <t>Leibholz</t>
  </si>
  <si>
    <t>Churchill</t>
  </si>
  <si>
    <t>Columbus</t>
  </si>
  <si>
    <t>Crowder</t>
  </si>
  <si>
    <t>Douglas</t>
  </si>
  <si>
    <t>Graham</t>
  </si>
  <si>
    <t>Grant</t>
  </si>
  <si>
    <t>Gensfleisch zur Laden</t>
  </si>
  <si>
    <t>Hibbs</t>
  </si>
  <si>
    <t>Hubble</t>
  </si>
  <si>
    <t>Lennox</t>
  </si>
  <si>
    <t>Lincoln</t>
  </si>
  <si>
    <t>Metaxes</t>
  </si>
  <si>
    <t>Netanyahu</t>
  </si>
  <si>
    <t>Ayscough</t>
  </si>
  <si>
    <t>Oren</t>
  </si>
  <si>
    <t>Reagan</t>
  </si>
  <si>
    <t>Robinson</t>
  </si>
  <si>
    <t>Washington</t>
  </si>
  <si>
    <t>Carver</t>
  </si>
  <si>
    <t>Whitefield</t>
  </si>
  <si>
    <t>Jimenez</t>
  </si>
  <si>
    <t>Rodriguez</t>
  </si>
  <si>
    <t>Nguyen</t>
  </si>
  <si>
    <t>Chen</t>
  </si>
  <si>
    <t>Mitsubishi</t>
  </si>
  <si>
    <t>Tanaka</t>
  </si>
  <si>
    <t>Boyle</t>
  </si>
  <si>
    <t>Ascott</t>
  </si>
  <si>
    <t>Dominguez</t>
  </si>
  <si>
    <t>McArthur</t>
  </si>
  <si>
    <t>Carson</t>
  </si>
  <si>
    <t>Truman</t>
  </si>
  <si>
    <t>Dignity Health - Northridge Hospital Medical Center</t>
  </si>
  <si>
    <t>Emanate Health - Foothill Presbyterian Hospital</t>
  </si>
  <si>
    <t>Providence Litle Company of Mary San Pedro</t>
  </si>
  <si>
    <t>PIH Health Hospital - Downey</t>
  </si>
  <si>
    <t>USC Arcadia Hospital</t>
  </si>
  <si>
    <t>LAC - Olive View Medical Center</t>
  </si>
  <si>
    <t>Greater El Monte Community Hospital</t>
  </si>
  <si>
    <t>Kaiser Foundation Hospital - Los Angeles (Sunset)</t>
  </si>
  <si>
    <t>Memorial Care Long Beach Medical Center</t>
  </si>
  <si>
    <t>Providence Saint John's Health Center</t>
  </si>
  <si>
    <t>Kaiser Foundation Hospital - West Los Angeles</t>
  </si>
  <si>
    <t>Los Angeles Downtown Medical Center</t>
  </si>
  <si>
    <t>Dignity Health - Saint Mary Medical Center</t>
  </si>
  <si>
    <t>Memorial Care Miller Children's and Women's Hospital</t>
  </si>
  <si>
    <t>Kaiser Foundation Hospital - Baldwin Park</t>
  </si>
  <si>
    <t>PIH Health Hospital - Good Samaritan Hospital</t>
  </si>
  <si>
    <t>Kaiser Foundation Hospital - Woodland Hills</t>
  </si>
  <si>
    <t>Kaiser Foundation Hospital - Downey</t>
  </si>
  <si>
    <t>Emanate Health - Inter-Community Hospital</t>
  </si>
  <si>
    <t>PIH Health Hospital - Whittier</t>
  </si>
  <si>
    <t>Providence Saint Jospeh Medical Center</t>
  </si>
  <si>
    <t>Children's Hospital of Los Angeles</t>
  </si>
  <si>
    <t>Kaiser Foundation Hospital - Panorama</t>
  </si>
  <si>
    <t>San Dimas Community Hospital</t>
  </si>
  <si>
    <t>Dignity Health - California Hospital Medical Center</t>
  </si>
  <si>
    <t>Santa Monica UCLA Medical Center</t>
  </si>
  <si>
    <t>LAC - Harbor UCLA Medical Center</t>
  </si>
  <si>
    <t>Dignity Health - Glendale Memorial Hospital and Health Center</t>
  </si>
  <si>
    <t>Kaiser Foundation Hospital - South Bay</t>
  </si>
  <si>
    <t xml:space="preserve">Huntington Hospital </t>
  </si>
  <si>
    <t>Einsenhower</t>
  </si>
  <si>
    <t>Injects for Hospitals without an Emergency Department</t>
  </si>
  <si>
    <t>Inject #10</t>
  </si>
  <si>
    <t>Rancho Los Amigos National Rehabilitation Center</t>
  </si>
  <si>
    <t>Injects for Hospitals with an Emergency Department</t>
  </si>
  <si>
    <t>All Hospitals</t>
  </si>
  <si>
    <t>Inject # 6 (ReddiNet)</t>
  </si>
  <si>
    <t>FRC End-User Data</t>
  </si>
  <si>
    <t>ReddiNet End-User  - Inject # 6</t>
  </si>
  <si>
    <t>FRC End-User - Inject # 10</t>
  </si>
  <si>
    <t>FRC End-User - Inject # 11 (Reference)</t>
  </si>
  <si>
    <t>LA General Hospital</t>
  </si>
  <si>
    <t>Adventist Health - Montebello</t>
  </si>
  <si>
    <t>KHM</t>
  </si>
  <si>
    <t>KFL</t>
  </si>
  <si>
    <t>LBM</t>
  </si>
  <si>
    <t>WHH</t>
  </si>
  <si>
    <t>SOC</t>
  </si>
  <si>
    <t>ELA</t>
  </si>
  <si>
    <t>PVC</t>
  </si>
  <si>
    <t>PAC</t>
  </si>
  <si>
    <t>MPH</t>
  </si>
  <si>
    <t>KFA</t>
  </si>
  <si>
    <t>AVH</t>
  </si>
  <si>
    <t>KFO</t>
  </si>
  <si>
    <t>CAL</t>
  </si>
  <si>
    <t>CHP</t>
  </si>
  <si>
    <t>AHM</t>
  </si>
  <si>
    <t>GAR</t>
  </si>
  <si>
    <t>PIH</t>
  </si>
  <si>
    <t>COH</t>
  </si>
  <si>
    <t>QOA</t>
  </si>
  <si>
    <t>GEM</t>
  </si>
  <si>
    <t>MIL</t>
  </si>
  <si>
    <t>WMH</t>
  </si>
  <si>
    <t>AMH</t>
  </si>
  <si>
    <t>MLK</t>
  </si>
  <si>
    <t>BRH</t>
  </si>
  <si>
    <t>CSM</t>
  </si>
  <si>
    <t>SFM</t>
  </si>
  <si>
    <t>BMC</t>
  </si>
  <si>
    <t>HWH</t>
  </si>
  <si>
    <t>KFW</t>
  </si>
  <si>
    <t>DFM</t>
  </si>
  <si>
    <t>CHH</t>
  </si>
  <si>
    <t>KFH</t>
  </si>
  <si>
    <t>LAC</t>
  </si>
  <si>
    <t>LCH</t>
  </si>
  <si>
    <t>KSB</t>
  </si>
  <si>
    <t>SGC</t>
  </si>
  <si>
    <t>HOL</t>
  </si>
  <si>
    <t>SJS</t>
  </si>
  <si>
    <t>NRH</t>
  </si>
  <si>
    <t>LCM</t>
  </si>
  <si>
    <t>VPH</t>
  </si>
  <si>
    <t>SDC</t>
  </si>
  <si>
    <t>QVH</t>
  </si>
  <si>
    <t>FPH</t>
  </si>
  <si>
    <t>HMN</t>
  </si>
  <si>
    <t>RLA</t>
  </si>
  <si>
    <t>SPP</t>
  </si>
  <si>
    <t>MCP</t>
  </si>
  <si>
    <t>GMH</t>
  </si>
  <si>
    <t>OVM</t>
  </si>
  <si>
    <t>HCH</t>
  </si>
  <si>
    <t>MHG</t>
  </si>
  <si>
    <t>SJN</t>
  </si>
  <si>
    <t>TRM</t>
  </si>
  <si>
    <t>DCH</t>
  </si>
  <si>
    <t>TOR</t>
  </si>
  <si>
    <t>NOR</t>
  </si>
  <si>
    <t>SMM</t>
  </si>
  <si>
    <t>VHH</t>
  </si>
  <si>
    <t>GSH</t>
  </si>
  <si>
    <t>DHL</t>
  </si>
  <si>
    <t>CNT</t>
  </si>
  <si>
    <t>COA</t>
  </si>
  <si>
    <t>ACH</t>
  </si>
  <si>
    <t>ICH</t>
  </si>
  <si>
    <t>KFP</t>
  </si>
  <si>
    <t>CPM</t>
  </si>
  <si>
    <t>KFB</t>
  </si>
  <si>
    <t>UCL</t>
  </si>
  <si>
    <t>BEV</t>
  </si>
  <si>
    <t>GWT</t>
  </si>
  <si>
    <t>ENH</t>
  </si>
  <si>
    <t>SMH</t>
  </si>
  <si>
    <t>PLB</t>
  </si>
  <si>
    <t>Hospital:</t>
  </si>
  <si>
    <t>Seeker 1</t>
  </si>
  <si>
    <t>Missing Person</t>
  </si>
  <si>
    <t>Seeker 2</t>
  </si>
  <si>
    <t>Seeker 3</t>
  </si>
  <si>
    <t>Seeker 4</t>
  </si>
  <si>
    <t>Seeker 5</t>
  </si>
  <si>
    <t>Kindred Hospital Paramount</t>
  </si>
  <si>
    <t>Jose</t>
  </si>
  <si>
    <t>James</t>
  </si>
  <si>
    <t>Steven</t>
  </si>
  <si>
    <t>Jesse</t>
  </si>
  <si>
    <t>Wayne</t>
  </si>
  <si>
    <t>Zachary</t>
  </si>
  <si>
    <t>Jacob</t>
  </si>
  <si>
    <t>Charles</t>
  </si>
  <si>
    <t>Albert</t>
  </si>
  <si>
    <t>Logan</t>
  </si>
  <si>
    <t>Peter</t>
  </si>
  <si>
    <t>Arthur</t>
  </si>
  <si>
    <t>Stephen</t>
  </si>
  <si>
    <t>Randy</t>
  </si>
  <si>
    <t>Jeremy</t>
  </si>
  <si>
    <t>Paul</t>
  </si>
  <si>
    <t>Henry</t>
  </si>
  <si>
    <t>Ryan</t>
  </si>
  <si>
    <t>Aaron</t>
  </si>
  <si>
    <t>Juan</t>
  </si>
  <si>
    <t>Matthew</t>
  </si>
  <si>
    <t>Justin</t>
  </si>
  <si>
    <t>Johnny</t>
  </si>
  <si>
    <t>Philip</t>
  </si>
  <si>
    <t>Patrick</t>
  </si>
  <si>
    <t>Adam</t>
  </si>
  <si>
    <t>John</t>
  </si>
  <si>
    <t>Gary</t>
  </si>
  <si>
    <t>Anthony</t>
  </si>
  <si>
    <t>Ethan</t>
  </si>
  <si>
    <t>William</t>
  </si>
  <si>
    <t>Nicholas</t>
  </si>
  <si>
    <t>Roger</t>
  </si>
  <si>
    <t>Kevin</t>
  </si>
  <si>
    <t>Noah</t>
  </si>
  <si>
    <t>Gregory</t>
  </si>
  <si>
    <t>Joe</t>
  </si>
  <si>
    <t>Samuel</t>
  </si>
  <si>
    <t>Austin</t>
  </si>
  <si>
    <t>Timothy</t>
  </si>
  <si>
    <t>Jeffrey</t>
  </si>
  <si>
    <t>Walter</t>
  </si>
  <si>
    <t>Jason</t>
  </si>
  <si>
    <t>Lawrence</t>
  </si>
  <si>
    <t>Edward</t>
  </si>
  <si>
    <t>Jerry</t>
  </si>
  <si>
    <t>Tyler</t>
  </si>
  <si>
    <t>Eric</t>
  </si>
  <si>
    <t>George</t>
  </si>
  <si>
    <t>Joshua</t>
  </si>
  <si>
    <t>Bobby</t>
  </si>
  <si>
    <t>Willie</t>
  </si>
  <si>
    <t>Kenneth</t>
  </si>
  <si>
    <t>Hazel</t>
  </si>
  <si>
    <t>Brown</t>
  </si>
  <si>
    <t>Green</t>
  </si>
  <si>
    <t>Grey</t>
  </si>
  <si>
    <t>Black</t>
  </si>
  <si>
    <t>Blue</t>
  </si>
  <si>
    <t>White</t>
  </si>
  <si>
    <t>Red</t>
  </si>
  <si>
    <t>Light Brown</t>
  </si>
  <si>
    <t>Blonde</t>
  </si>
  <si>
    <t>5'11"</t>
  </si>
  <si>
    <t>4'10"</t>
  </si>
  <si>
    <t>5'2"</t>
  </si>
  <si>
    <t>6'4"</t>
  </si>
  <si>
    <t>5'10"</t>
  </si>
  <si>
    <t>6'</t>
  </si>
  <si>
    <t>5'5"</t>
  </si>
  <si>
    <t>5'</t>
  </si>
  <si>
    <t>6'6"</t>
  </si>
  <si>
    <t>6'7"</t>
  </si>
  <si>
    <t>5'6"</t>
  </si>
  <si>
    <t>6'1"</t>
  </si>
  <si>
    <t>5'1"</t>
  </si>
  <si>
    <t>5'7"</t>
  </si>
  <si>
    <t>5'9"</t>
  </si>
  <si>
    <t>4'11"</t>
  </si>
  <si>
    <t>6'2"</t>
  </si>
  <si>
    <t>5'3"</t>
  </si>
  <si>
    <t>5'8"</t>
  </si>
  <si>
    <t>6'5"</t>
  </si>
  <si>
    <t>5'4"</t>
  </si>
  <si>
    <t>155 lbs</t>
  </si>
  <si>
    <t>90 lbs</t>
  </si>
  <si>
    <t>110 lbs</t>
  </si>
  <si>
    <t>180 lbs</t>
  </si>
  <si>
    <t>200 lbs</t>
  </si>
  <si>
    <t>160 lbs</t>
  </si>
  <si>
    <t>125 lbs</t>
  </si>
  <si>
    <t>100 lbs</t>
  </si>
  <si>
    <t>190 lbs</t>
  </si>
  <si>
    <t>195 lbs</t>
  </si>
  <si>
    <t>130 lbs</t>
  </si>
  <si>
    <t>165 lbs</t>
  </si>
  <si>
    <t>150 lbs</t>
  </si>
  <si>
    <t>105 lbs</t>
  </si>
  <si>
    <t>135 lbs</t>
  </si>
  <si>
    <t>205 lbs</t>
  </si>
  <si>
    <t>145 lbs</t>
  </si>
  <si>
    <t>95 lbs</t>
  </si>
  <si>
    <t>170 lbs</t>
  </si>
  <si>
    <t>115 lbs</t>
  </si>
  <si>
    <t>140 lbs</t>
  </si>
  <si>
    <t>185 lbs</t>
  </si>
  <si>
    <t>120 lbs</t>
  </si>
  <si>
    <t>English</t>
  </si>
  <si>
    <t>Spanish</t>
  </si>
  <si>
    <t>Asian</t>
  </si>
  <si>
    <t>Hispanic</t>
  </si>
  <si>
    <t>Melissa</t>
  </si>
  <si>
    <t>Rebecca</t>
  </si>
  <si>
    <t>Margaret</t>
  </si>
  <si>
    <t>Susan</t>
  </si>
  <si>
    <t>Lisa</t>
  </si>
  <si>
    <t>Theresa</t>
  </si>
  <si>
    <t>Sophia</t>
  </si>
  <si>
    <t>Karen</t>
  </si>
  <si>
    <t>Maria</t>
  </si>
  <si>
    <t>Dorothy</t>
  </si>
  <si>
    <t>Victoria</t>
  </si>
  <si>
    <t>Stephanie</t>
  </si>
  <si>
    <t>Lauren</t>
  </si>
  <si>
    <t>Teresa</t>
  </si>
  <si>
    <t>Katherine</t>
  </si>
  <si>
    <t>Emily</t>
  </si>
  <si>
    <t>Helen</t>
  </si>
  <si>
    <t>Christina</t>
  </si>
  <si>
    <t>Deborah</t>
  </si>
  <si>
    <t>Ashley</t>
  </si>
  <si>
    <t>Kathleen</t>
  </si>
  <si>
    <t>Brittany</t>
  </si>
  <si>
    <t>Ruth</t>
  </si>
  <si>
    <t>Madison</t>
  </si>
  <si>
    <t>Debra</t>
  </si>
  <si>
    <t>Laura</t>
  </si>
  <si>
    <t>Olivia</t>
  </si>
  <si>
    <t>Elizabeth</t>
  </si>
  <si>
    <t>Julie</t>
  </si>
  <si>
    <t>Jacqueline</t>
  </si>
  <si>
    <t>Rose</t>
  </si>
  <si>
    <t>Hannah</t>
  </si>
  <si>
    <t>Julia</t>
  </si>
  <si>
    <t>Judith</t>
  </si>
  <si>
    <t>Shirley</t>
  </si>
  <si>
    <t>Patricia</t>
  </si>
  <si>
    <t>Cheryl</t>
  </si>
  <si>
    <t>Rachel</t>
  </si>
  <si>
    <t>Martha</t>
  </si>
  <si>
    <t>Megan</t>
  </si>
  <si>
    <t>Donna</t>
  </si>
  <si>
    <t>Jennifer</t>
  </si>
  <si>
    <t>Michelle</t>
  </si>
  <si>
    <t>Alice</t>
  </si>
  <si>
    <t>Mary</t>
  </si>
  <si>
    <t>Samantha</t>
  </si>
  <si>
    <t>Emma</t>
  </si>
  <si>
    <t>Heather</t>
  </si>
  <si>
    <t>Doris</t>
  </si>
  <si>
    <t>Marilyn</t>
  </si>
  <si>
    <t>Janice</t>
  </si>
  <si>
    <t>Kimberly</t>
  </si>
  <si>
    <t>Kathryn</t>
  </si>
  <si>
    <t>Sara</t>
  </si>
  <si>
    <t>Frances</t>
  </si>
  <si>
    <t>Sandra</t>
  </si>
  <si>
    <t>Brenda</t>
  </si>
  <si>
    <t>Wife</t>
  </si>
  <si>
    <t>Carl</t>
  </si>
  <si>
    <t>Jonathan</t>
  </si>
  <si>
    <t>Frank</t>
  </si>
  <si>
    <t>Thomas</t>
  </si>
  <si>
    <t>Christopher</t>
  </si>
  <si>
    <t>Daniel</t>
  </si>
  <si>
    <t>Vincent</t>
  </si>
  <si>
    <t>Jordan</t>
  </si>
  <si>
    <t>Larry</t>
  </si>
  <si>
    <t>Billy</t>
  </si>
  <si>
    <t>Scott</t>
  </si>
  <si>
    <t>Dennis</t>
  </si>
  <si>
    <t>Benjamin</t>
  </si>
  <si>
    <t>Christian</t>
  </si>
  <si>
    <t>Kyle</t>
  </si>
  <si>
    <t>Terry</t>
  </si>
  <si>
    <t>Bryan</t>
  </si>
  <si>
    <t>Andrew</t>
  </si>
  <si>
    <t>Richard</t>
  </si>
  <si>
    <t>Gabriel</t>
  </si>
  <si>
    <t>Alexander</t>
  </si>
  <si>
    <t>Raymond</t>
  </si>
  <si>
    <t>Brian</t>
  </si>
  <si>
    <t>Louis</t>
  </si>
  <si>
    <t>Gerald</t>
  </si>
  <si>
    <t>Donald</t>
  </si>
  <si>
    <t>Brandon</t>
  </si>
  <si>
    <t>Alan</t>
  </si>
  <si>
    <t>Nathan</t>
  </si>
  <si>
    <t>Father</t>
  </si>
  <si>
    <t>Natalie</t>
  </si>
  <si>
    <t>Carolyn</t>
  </si>
  <si>
    <t>Carol</t>
  </si>
  <si>
    <t>Charlotte</t>
  </si>
  <si>
    <t>Barbara</t>
  </si>
  <si>
    <t>Andrea</t>
  </si>
  <si>
    <t>Joyce</t>
  </si>
  <si>
    <t>Cynthia</t>
  </si>
  <si>
    <t>Alexis</t>
  </si>
  <si>
    <t>Diana</t>
  </si>
  <si>
    <t>Linda</t>
  </si>
  <si>
    <t>Abigail</t>
  </si>
  <si>
    <t>Ann</t>
  </si>
  <si>
    <t>Isabella</t>
  </si>
  <si>
    <t>Anna</t>
  </si>
  <si>
    <t>Catherine</t>
  </si>
  <si>
    <t>Jean</t>
  </si>
  <si>
    <t>Judy</t>
  </si>
  <si>
    <t>Marie</t>
  </si>
  <si>
    <t>Amanda</t>
  </si>
  <si>
    <t>Diane</t>
  </si>
  <si>
    <t>Grace</t>
  </si>
  <si>
    <t>Amy</t>
  </si>
  <si>
    <t>Mother</t>
  </si>
  <si>
    <t>Keith</t>
  </si>
  <si>
    <t>Harold</t>
  </si>
  <si>
    <t>Roy</t>
  </si>
  <si>
    <t>Dylan</t>
  </si>
  <si>
    <t>David</t>
  </si>
  <si>
    <t>Mark</t>
  </si>
  <si>
    <t>Ralph</t>
  </si>
  <si>
    <t>Bruce</t>
  </si>
  <si>
    <t>Elijah</t>
  </si>
  <si>
    <t>Evelyn</t>
  </si>
  <si>
    <t>Denise</t>
  </si>
  <si>
    <t>Christine</t>
  </si>
  <si>
    <t>Kayla</t>
  </si>
  <si>
    <t>Sharon</t>
  </si>
  <si>
    <t>Amber</t>
  </si>
  <si>
    <t>Virginia</t>
  </si>
  <si>
    <t>Nancy</t>
  </si>
  <si>
    <t>Jessica</t>
  </si>
  <si>
    <t>Nicole</t>
  </si>
  <si>
    <t>Joan</t>
  </si>
  <si>
    <t>Emanate Health - Queen of the Valley Hospital</t>
  </si>
  <si>
    <t>UCI Lakewood Medical Center</t>
  </si>
  <si>
    <t>UCLA Health West Valley</t>
  </si>
  <si>
    <t>LMC</t>
  </si>
  <si>
    <t>John (Wayne)</t>
  </si>
  <si>
    <t>Doe (Behe)</t>
  </si>
  <si>
    <t>Vista Specialty Hospital of La Mirada (formerly Kindred Hospital La Mirada)</t>
  </si>
  <si>
    <t>John (James)</t>
  </si>
  <si>
    <t>Doe (Ascott)</t>
  </si>
  <si>
    <t>John (Jacob)</t>
  </si>
  <si>
    <t>Doe (Boyle)</t>
  </si>
  <si>
    <t>John (Charles)</t>
  </si>
  <si>
    <t>Doe (Braxton)</t>
  </si>
  <si>
    <t>John (Logan)</t>
  </si>
  <si>
    <t>Doe (Chase)</t>
  </si>
  <si>
    <t>Doe (Chen)</t>
  </si>
  <si>
    <t>John (Peter)</t>
  </si>
  <si>
    <t>John (Randy)</t>
  </si>
  <si>
    <t>Doe (Clymer)</t>
  </si>
  <si>
    <t>John (Jeremy)</t>
  </si>
  <si>
    <t>Doe (Columbus)</t>
  </si>
  <si>
    <t>John (Ryan)</t>
  </si>
  <si>
    <t>Doe (Douglas)</t>
  </si>
  <si>
    <t>John (Aaron)</t>
  </si>
  <si>
    <t>Doe (Einsenhower)</t>
  </si>
  <si>
    <t>John (Justin)</t>
  </si>
  <si>
    <t>Doe (Gerry)</t>
  </si>
  <si>
    <t>John (Anthony)</t>
  </si>
  <si>
    <t>Doe (Heyward)</t>
  </si>
  <si>
    <t>John (Johnny)</t>
  </si>
  <si>
    <t>Doe (Graham)</t>
  </si>
  <si>
    <t>John (Juan)</t>
  </si>
  <si>
    <t>Doe (Grant)</t>
  </si>
  <si>
    <t>Doe (Franklin)</t>
  </si>
  <si>
    <t>John (Ethan)</t>
  </si>
  <si>
    <t>Doe (Hibbs)</t>
  </si>
  <si>
    <t>Doe (Jefferson)</t>
  </si>
  <si>
    <t>John (John)</t>
  </si>
  <si>
    <t>John (Gregory)</t>
  </si>
  <si>
    <t>Doe (Jimenez)</t>
  </si>
  <si>
    <t>(John) Nicholas</t>
  </si>
  <si>
    <t>(Doe) Lynch</t>
  </si>
  <si>
    <t>John (Patrick)</t>
  </si>
  <si>
    <t>Doe (Nelson)</t>
  </si>
  <si>
    <t>John (Jason)</t>
  </si>
  <si>
    <t>Doe (Nguyen)</t>
  </si>
  <si>
    <t>John (Douglas)</t>
  </si>
  <si>
    <t>Doe (Paca)</t>
  </si>
  <si>
    <t>John (Jerry)</t>
  </si>
  <si>
    <t>Doe (Penn)</t>
  </si>
  <si>
    <t>Doe (Reagan)</t>
  </si>
  <si>
    <t>John (George)</t>
  </si>
  <si>
    <t>Doe (Ross)</t>
  </si>
  <si>
    <t>John (Arthur)</t>
  </si>
  <si>
    <t>Doe (Truman)</t>
  </si>
  <si>
    <t>Brother</t>
  </si>
  <si>
    <t>Sister</t>
  </si>
  <si>
    <t>(see physical description)</t>
  </si>
  <si>
    <t>*Kimberly</t>
  </si>
  <si>
    <t>Providence Little Company of Mary San Pedro</t>
  </si>
  <si>
    <t>Providence Saint Joseph Medical Center</t>
  </si>
  <si>
    <t>Memorial Care Miller Children"s and Women's Hospital</t>
  </si>
  <si>
    <t>FRC - 054</t>
  </si>
  <si>
    <t>Hospitals without an ED do not need Triage Tag #</t>
  </si>
  <si>
    <t>Tattoo</t>
  </si>
  <si>
    <t>Butterfly</t>
  </si>
  <si>
    <t>Dragon</t>
  </si>
  <si>
    <t>Flower</t>
  </si>
  <si>
    <t>Snake</t>
  </si>
  <si>
    <t>Lion</t>
  </si>
  <si>
    <t>Skull</t>
  </si>
  <si>
    <t>Tribal</t>
  </si>
  <si>
    <t>Eagle</t>
  </si>
  <si>
    <t>Phoenix</t>
  </si>
  <si>
    <t>Anchor</t>
  </si>
  <si>
    <t>Wolf</t>
  </si>
  <si>
    <t>Cross</t>
  </si>
  <si>
    <t>Star</t>
  </si>
  <si>
    <t>Heart</t>
  </si>
  <si>
    <t>Tree</t>
  </si>
  <si>
    <t>Dreamcatcher</t>
  </si>
  <si>
    <t>Compass</t>
  </si>
  <si>
    <t>Arrow</t>
  </si>
  <si>
    <t>Music Note</t>
  </si>
  <si>
    <t>Hummingbird</t>
  </si>
  <si>
    <t>Sun</t>
  </si>
  <si>
    <t>Moon</t>
  </si>
  <si>
    <t>Geometric</t>
  </si>
  <si>
    <t>Paw Print</t>
  </si>
  <si>
    <t>Celtic Knot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</si>
</sst>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5FFEA"/>
        <bgColor indexed="64"/>
      </patternFill>
    </fill>
    <fill>
      <patternFill patternType="solid">
        <fgColor rgb="FFFFFEB8"/>
        <bgColor indexed="64"/>
      </patternFill>
    </fill>
    <fill>
      <patternFill patternType="solid">
        <fgColor rgb="FF00B0F0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5">
    <xf numFmtId="0" fontId="0" fillId="0" borderId="0" xfId="0"/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/>
    <xf numFmtId="0" fontId="1" fillId="0" borderId="8" xfId="0" applyFont="1" applyBorder="1" applyAlignment="1">
      <alignment horizontal="center" vertical="center"/>
    </xf>
    <xf numFmtId="0" fontId="0" fillId="2" borderId="6" xfId="0" applyFill="1" applyBorder="1"/>
    <xf numFmtId="0" fontId="0" fillId="2" borderId="7" xfId="0" applyFill="1" applyBorder="1" applyAlignment="1">
      <alignment horizontal="center" vertical="center"/>
    </xf>
    <xf numFmtId="0" fontId="0" fillId="2" borderId="7" xfId="0" applyFill="1" applyBorder="1"/>
    <xf numFmtId="0" fontId="1" fillId="2" borderId="8" xfId="0" applyFont="1" applyFill="1" applyBorder="1" applyAlignment="1">
      <alignment horizontal="center" vertical="center"/>
    </xf>
    <xf numFmtId="0" fontId="0" fillId="2" borderId="11" xfId="0" applyFill="1" applyBorder="1"/>
    <xf numFmtId="0" fontId="0" fillId="2" borderId="12" xfId="0" applyFill="1" applyBorder="1" applyAlignment="1">
      <alignment horizontal="center" vertical="center"/>
    </xf>
    <xf numFmtId="0" fontId="0" fillId="2" borderId="12" xfId="0" applyFill="1" applyBorder="1"/>
    <xf numFmtId="0" fontId="1" fillId="2" borderId="13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8" xfId="0" applyBorder="1"/>
    <xf numFmtId="0" fontId="1" fillId="0" borderId="19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1" xfId="0" applyBorder="1"/>
    <xf numFmtId="0" fontId="1" fillId="0" borderId="22" xfId="0" applyFont="1" applyBorder="1" applyAlignment="1">
      <alignment horizontal="center" vertical="center"/>
    </xf>
    <xf numFmtId="0" fontId="0" fillId="2" borderId="2" xfId="0" applyFill="1" applyBorder="1"/>
    <xf numFmtId="0" fontId="0" fillId="2" borderId="2" xfId="0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1" xfId="0" applyFill="1" applyBorder="1"/>
    <xf numFmtId="0" fontId="0" fillId="0" borderId="23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1" fillId="0" borderId="23" xfId="0" applyFont="1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1" fillId="0" borderId="26" xfId="0" applyFont="1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1" fillId="0" borderId="32" xfId="0" applyFont="1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1" fillId="0" borderId="35" xfId="0" applyFont="1" applyBorder="1" applyAlignment="1">
      <alignment horizontal="left" vertical="center"/>
    </xf>
    <xf numFmtId="0" fontId="0" fillId="0" borderId="26" xfId="0" applyBorder="1"/>
    <xf numFmtId="0" fontId="0" fillId="0" borderId="28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44" xfId="0" applyBorder="1" applyAlignment="1">
      <alignment horizontal="left" vertical="center"/>
    </xf>
    <xf numFmtId="0" fontId="1" fillId="7" borderId="15" xfId="0" applyFont="1" applyFill="1" applyBorder="1" applyAlignment="1">
      <alignment horizontal="center" vertical="center"/>
    </xf>
    <xf numFmtId="0" fontId="0" fillId="0" borderId="25" xfId="0" applyBorder="1" applyAlignment="1">
      <alignment horizontal="left" vertical="center"/>
    </xf>
    <xf numFmtId="0" fontId="1" fillId="7" borderId="14" xfId="0" applyFont="1" applyFill="1" applyBorder="1" applyAlignment="1">
      <alignment horizontal="center" vertical="center"/>
    </xf>
    <xf numFmtId="0" fontId="1" fillId="7" borderId="46" xfId="0" applyFont="1" applyFill="1" applyBorder="1" applyAlignment="1">
      <alignment horizontal="center" vertical="center"/>
    </xf>
    <xf numFmtId="0" fontId="0" fillId="0" borderId="27" xfId="0" applyBorder="1"/>
    <xf numFmtId="0" fontId="1" fillId="0" borderId="32" xfId="0" applyFont="1" applyBorder="1" applyAlignment="1">
      <alignment horizontal="center" vertical="center"/>
    </xf>
    <xf numFmtId="0" fontId="0" fillId="0" borderId="37" xfId="0" applyBorder="1" applyAlignment="1">
      <alignment horizontal="left" vertical="center"/>
    </xf>
    <xf numFmtId="0" fontId="1" fillId="7" borderId="54" xfId="0" applyFont="1" applyFill="1" applyBorder="1" applyAlignment="1">
      <alignment horizontal="center" vertical="center"/>
    </xf>
    <xf numFmtId="0" fontId="0" fillId="0" borderId="34" xfId="0" applyBorder="1" applyAlignment="1">
      <alignment horizontal="left" vertical="center"/>
    </xf>
    <xf numFmtId="0" fontId="1" fillId="7" borderId="47" xfId="0" applyFont="1" applyFill="1" applyBorder="1" applyAlignment="1">
      <alignment horizontal="center" vertical="center"/>
    </xf>
    <xf numFmtId="0" fontId="1" fillId="0" borderId="33" xfId="0" applyFont="1" applyBorder="1" applyAlignment="1">
      <alignment horizontal="left" vertical="center"/>
    </xf>
    <xf numFmtId="0" fontId="1" fillId="4" borderId="30" xfId="0" applyFont="1" applyFill="1" applyBorder="1" applyAlignment="1">
      <alignment horizontal="left" vertical="center"/>
    </xf>
    <xf numFmtId="0" fontId="1" fillId="0" borderId="27" xfId="0" applyFont="1" applyBorder="1" applyAlignment="1">
      <alignment horizontal="left" vertical="center"/>
    </xf>
    <xf numFmtId="0" fontId="1" fillId="0" borderId="36" xfId="0" applyFont="1" applyBorder="1" applyAlignment="1">
      <alignment horizontal="left" vertical="center"/>
    </xf>
    <xf numFmtId="0" fontId="1" fillId="0" borderId="24" xfId="0" applyFont="1" applyBorder="1" applyAlignment="1">
      <alignment horizontal="left" vertical="center"/>
    </xf>
    <xf numFmtId="0" fontId="1" fillId="5" borderId="51" xfId="0" applyFont="1" applyFill="1" applyBorder="1" applyAlignment="1">
      <alignment vertical="center"/>
    </xf>
    <xf numFmtId="0" fontId="1" fillId="0" borderId="38" xfId="0" applyFont="1" applyBorder="1" applyAlignment="1">
      <alignment horizontal="left" vertical="center"/>
    </xf>
    <xf numFmtId="0" fontId="1" fillId="7" borderId="32" xfId="0" applyFont="1" applyFill="1" applyBorder="1" applyAlignment="1">
      <alignment horizontal="center" vertical="center"/>
    </xf>
    <xf numFmtId="0" fontId="0" fillId="0" borderId="45" xfId="0" applyBorder="1" applyAlignment="1">
      <alignment horizontal="left" vertical="center"/>
    </xf>
    <xf numFmtId="0" fontId="0" fillId="0" borderId="68" xfId="0" applyBorder="1"/>
    <xf numFmtId="0" fontId="0" fillId="0" borderId="69" xfId="0" applyBorder="1"/>
    <xf numFmtId="0" fontId="0" fillId="0" borderId="70" xfId="0" applyBorder="1"/>
    <xf numFmtId="0" fontId="0" fillId="0" borderId="71" xfId="0" applyBorder="1"/>
    <xf numFmtId="0" fontId="1" fillId="0" borderId="34" xfId="0" applyFont="1" applyBorder="1" applyAlignment="1">
      <alignment horizontal="center" vertical="center"/>
    </xf>
    <xf numFmtId="0" fontId="1" fillId="10" borderId="49" xfId="0" applyFont="1" applyFill="1" applyBorder="1" applyAlignment="1">
      <alignment horizontal="center" vertical="center" wrapText="1"/>
    </xf>
    <xf numFmtId="0" fontId="0" fillId="0" borderId="42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0" xfId="0" applyBorder="1"/>
    <xf numFmtId="14" fontId="0" fillId="0" borderId="69" xfId="0" applyNumberFormat="1" applyBorder="1" applyAlignment="1">
      <alignment horizontal="left"/>
    </xf>
    <xf numFmtId="0" fontId="0" fillId="0" borderId="69" xfId="0" applyBorder="1" applyAlignment="1">
      <alignment horizontal="left"/>
    </xf>
    <xf numFmtId="0" fontId="4" fillId="0" borderId="0" xfId="0" applyFont="1"/>
    <xf numFmtId="0" fontId="0" fillId="0" borderId="26" xfId="0" applyFill="1" applyBorder="1"/>
    <xf numFmtId="0" fontId="0" fillId="0" borderId="27" xfId="0" applyFill="1" applyBorder="1"/>
    <xf numFmtId="0" fontId="0" fillId="0" borderId="30" xfId="0" applyFill="1" applyBorder="1" applyAlignment="1">
      <alignment horizontal="left" vertical="center"/>
    </xf>
    <xf numFmtId="0" fontId="0" fillId="0" borderId="27" xfId="0" applyFill="1" applyBorder="1" applyAlignment="1">
      <alignment horizontal="left" vertical="center"/>
    </xf>
    <xf numFmtId="0" fontId="0" fillId="0" borderId="29" xfId="0" applyFill="1" applyBorder="1" applyAlignment="1">
      <alignment horizontal="left" vertical="center"/>
    </xf>
    <xf numFmtId="0" fontId="1" fillId="0" borderId="33" xfId="0" applyFont="1" applyFill="1" applyBorder="1" applyAlignment="1">
      <alignment horizontal="left" vertical="center" wrapText="1"/>
    </xf>
    <xf numFmtId="0" fontId="1" fillId="0" borderId="32" xfId="0" applyFont="1" applyFill="1" applyBorder="1" applyAlignment="1">
      <alignment horizontal="left" vertical="center" wrapText="1"/>
    </xf>
    <xf numFmtId="0" fontId="0" fillId="0" borderId="26" xfId="0" applyFill="1" applyBorder="1" applyAlignment="1">
      <alignment horizontal="left" vertical="center"/>
    </xf>
    <xf numFmtId="0" fontId="0" fillId="0" borderId="48" xfId="0" applyFill="1" applyBorder="1" applyAlignment="1">
      <alignment horizontal="left" vertical="center"/>
    </xf>
    <xf numFmtId="0" fontId="0" fillId="0" borderId="31" xfId="0" applyFill="1" applyBorder="1" applyAlignment="1">
      <alignment horizontal="left" vertical="center"/>
    </xf>
    <xf numFmtId="0" fontId="0" fillId="3" borderId="27" xfId="0" applyFill="1" applyBorder="1"/>
    <xf numFmtId="0" fontId="0" fillId="0" borderId="42" xfId="0" applyFill="1" applyBorder="1" applyAlignment="1">
      <alignment horizontal="left" vertical="center"/>
    </xf>
    <xf numFmtId="0" fontId="0" fillId="16" borderId="26" xfId="0" applyFill="1" applyBorder="1"/>
    <xf numFmtId="0" fontId="0" fillId="16" borderId="27" xfId="0" applyFill="1" applyBorder="1"/>
    <xf numFmtId="0" fontId="0" fillId="16" borderId="29" xfId="0" applyFill="1" applyBorder="1" applyAlignment="1">
      <alignment horizontal="left" vertical="center"/>
    </xf>
    <xf numFmtId="0" fontId="0" fillId="0" borderId="0" xfId="0" applyFill="1"/>
    <xf numFmtId="0" fontId="0" fillId="0" borderId="48" xfId="0" applyFont="1" applyBorder="1" applyAlignment="1">
      <alignment horizontal="left" vertical="center"/>
    </xf>
    <xf numFmtId="0" fontId="0" fillId="16" borderId="48" xfId="0" applyFont="1" applyFill="1" applyBorder="1" applyAlignment="1">
      <alignment horizontal="left" vertical="center"/>
    </xf>
    <xf numFmtId="0" fontId="0" fillId="0" borderId="27" xfId="0" applyFont="1" applyBorder="1" applyAlignment="1">
      <alignment horizontal="left" vertical="center"/>
    </xf>
    <xf numFmtId="0" fontId="0" fillId="0" borderId="44" xfId="0" applyFont="1" applyBorder="1" applyAlignment="1">
      <alignment horizontal="left" vertical="center"/>
    </xf>
    <xf numFmtId="0" fontId="0" fillId="0" borderId="45" xfId="0" applyFont="1" applyBorder="1" applyAlignment="1">
      <alignment horizontal="left" vertical="center"/>
    </xf>
    <xf numFmtId="0" fontId="0" fillId="0" borderId="0" xfId="0" applyFill="1" applyBorder="1"/>
    <xf numFmtId="0" fontId="0" fillId="0" borderId="0" xfId="0" applyFill="1" applyBorder="1" applyAlignment="1">
      <alignment horizontal="left" vertical="center"/>
    </xf>
    <xf numFmtId="0" fontId="3" fillId="0" borderId="32" xfId="0" applyFont="1" applyFill="1" applyBorder="1" applyAlignment="1">
      <alignment horizontal="left" vertical="center" wrapText="1"/>
    </xf>
    <xf numFmtId="0" fontId="0" fillId="0" borderId="38" xfId="0" applyFill="1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0" fillId="16" borderId="30" xfId="0" applyFill="1" applyBorder="1" applyAlignment="1">
      <alignment horizontal="left" vertical="center"/>
    </xf>
    <xf numFmtId="0" fontId="0" fillId="16" borderId="26" xfId="0" applyFill="1" applyBorder="1" applyAlignment="1">
      <alignment horizontal="left" vertical="center"/>
    </xf>
    <xf numFmtId="0" fontId="0" fillId="0" borderId="44" xfId="0" applyFill="1" applyBorder="1" applyAlignment="1">
      <alignment horizontal="left" vertical="center"/>
    </xf>
    <xf numFmtId="0" fontId="0" fillId="0" borderId="50" xfId="0" applyFill="1" applyBorder="1" applyAlignment="1">
      <alignment horizontal="left" vertical="center"/>
    </xf>
    <xf numFmtId="0" fontId="0" fillId="0" borderId="35" xfId="0" applyFill="1" applyBorder="1" applyAlignment="1">
      <alignment horizontal="left" vertical="center"/>
    </xf>
    <xf numFmtId="0" fontId="0" fillId="0" borderId="36" xfId="0" applyFill="1" applyBorder="1" applyAlignment="1">
      <alignment horizontal="left" vertical="center"/>
    </xf>
    <xf numFmtId="0" fontId="0" fillId="0" borderId="36" xfId="0" applyFont="1" applyFill="1" applyBorder="1" applyAlignment="1">
      <alignment horizontal="left" vertical="center"/>
    </xf>
    <xf numFmtId="0" fontId="0" fillId="0" borderId="37" xfId="0" applyFill="1" applyBorder="1" applyAlignment="1">
      <alignment horizontal="left" vertical="center"/>
    </xf>
    <xf numFmtId="14" fontId="0" fillId="0" borderId="43" xfId="0" applyNumberFormat="1" applyFill="1" applyBorder="1" applyAlignment="1">
      <alignment horizontal="left" vertical="center"/>
    </xf>
    <xf numFmtId="14" fontId="0" fillId="0" borderId="38" xfId="0" applyNumberFormat="1" applyFill="1" applyBorder="1" applyAlignment="1">
      <alignment horizontal="left" vertical="center"/>
    </xf>
    <xf numFmtId="14" fontId="0" fillId="0" borderId="53" xfId="0" applyNumberFormat="1" applyFill="1" applyBorder="1" applyAlignment="1">
      <alignment horizontal="left" vertical="center"/>
    </xf>
    <xf numFmtId="14" fontId="0" fillId="0" borderId="43" xfId="0" applyNumberFormat="1" applyFont="1" applyFill="1" applyBorder="1" applyAlignment="1">
      <alignment horizontal="left" vertical="center"/>
    </xf>
    <xf numFmtId="14" fontId="0" fillId="0" borderId="52" xfId="0" applyNumberFormat="1" applyFill="1" applyBorder="1" applyAlignment="1">
      <alignment horizontal="left" vertical="center"/>
    </xf>
    <xf numFmtId="0" fontId="0" fillId="0" borderId="6" xfId="0" applyFill="1" applyBorder="1"/>
    <xf numFmtId="0" fontId="0" fillId="0" borderId="20" xfId="0" applyFill="1" applyBorder="1"/>
    <xf numFmtId="0" fontId="0" fillId="0" borderId="17" xfId="0" applyFill="1" applyBorder="1"/>
    <xf numFmtId="0" fontId="0" fillId="0" borderId="11" xfId="0" applyFill="1" applyBorder="1"/>
    <xf numFmtId="0" fontId="0" fillId="0" borderId="1" xfId="0" applyFill="1" applyBorder="1"/>
    <xf numFmtId="0" fontId="6" fillId="16" borderId="29" xfId="0" applyFont="1" applyFill="1" applyBorder="1" applyAlignment="1">
      <alignment horizontal="left" vertical="center"/>
    </xf>
    <xf numFmtId="0" fontId="1" fillId="0" borderId="34" xfId="0" applyFont="1" applyFill="1" applyBorder="1" applyAlignment="1">
      <alignment horizontal="center" vertical="center" wrapText="1"/>
    </xf>
    <xf numFmtId="0" fontId="0" fillId="0" borderId="54" xfId="0" applyBorder="1"/>
    <xf numFmtId="0" fontId="0" fillId="0" borderId="28" xfId="0" applyBorder="1"/>
    <xf numFmtId="0" fontId="0" fillId="0" borderId="28" xfId="0" applyFill="1" applyBorder="1" applyAlignment="1">
      <alignment horizontal="left" vertical="center"/>
    </xf>
    <xf numFmtId="0" fontId="0" fillId="0" borderId="46" xfId="0" applyBorder="1" applyAlignment="1">
      <alignment horizontal="left" vertical="center"/>
    </xf>
    <xf numFmtId="0" fontId="1" fillId="0" borderId="13" xfId="0" applyFont="1" applyFill="1" applyBorder="1" applyAlignment="1">
      <alignment horizontal="center" vertical="center"/>
    </xf>
    <xf numFmtId="0" fontId="0" fillId="0" borderId="12" xfId="0" applyFill="1" applyBorder="1"/>
    <xf numFmtId="0" fontId="0" fillId="0" borderId="12" xfId="0" applyFill="1" applyBorder="1" applyAlignment="1">
      <alignment horizontal="center"/>
    </xf>
    <xf numFmtId="0" fontId="1" fillId="0" borderId="8" xfId="0" applyFont="1" applyFill="1" applyBorder="1" applyAlignment="1">
      <alignment horizontal="center" vertical="center"/>
    </xf>
    <xf numFmtId="0" fontId="0" fillId="0" borderId="7" xfId="0" applyFill="1" applyBorder="1"/>
    <xf numFmtId="0" fontId="0" fillId="0" borderId="7" xfId="0" applyFill="1" applyBorder="1" applyAlignment="1">
      <alignment horizontal="center"/>
    </xf>
    <xf numFmtId="0" fontId="1" fillId="0" borderId="3" xfId="0" applyFont="1" applyFill="1" applyBorder="1" applyAlignment="1">
      <alignment horizontal="center" vertical="center"/>
    </xf>
    <xf numFmtId="0" fontId="0" fillId="0" borderId="2" xfId="0" applyFill="1" applyBorder="1"/>
    <xf numFmtId="0" fontId="0" fillId="0" borderId="2" xfId="0" applyFill="1" applyBorder="1" applyAlignment="1">
      <alignment horizontal="center"/>
    </xf>
    <xf numFmtId="0" fontId="1" fillId="2" borderId="22" xfId="0" applyFont="1" applyFill="1" applyBorder="1" applyAlignment="1">
      <alignment horizontal="center" vertical="center"/>
    </xf>
    <xf numFmtId="0" fontId="0" fillId="2" borderId="21" xfId="0" applyFill="1" applyBorder="1"/>
    <xf numFmtId="0" fontId="0" fillId="2" borderId="21" xfId="0" applyFill="1" applyBorder="1" applyAlignment="1">
      <alignment horizontal="center"/>
    </xf>
    <xf numFmtId="0" fontId="0" fillId="2" borderId="20" xfId="0" applyFill="1" applyBorder="1"/>
    <xf numFmtId="0" fontId="1" fillId="2" borderId="19" xfId="0" applyFont="1" applyFill="1" applyBorder="1" applyAlignment="1">
      <alignment horizontal="center" vertical="center"/>
    </xf>
    <xf numFmtId="0" fontId="0" fillId="2" borderId="18" xfId="0" applyFill="1" applyBorder="1"/>
    <xf numFmtId="0" fontId="0" fillId="2" borderId="18" xfId="0" applyFill="1" applyBorder="1" applyAlignment="1">
      <alignment horizontal="center"/>
    </xf>
    <xf numFmtId="0" fontId="0" fillId="2" borderId="17" xfId="0" applyFill="1" applyBorder="1"/>
    <xf numFmtId="0" fontId="0" fillId="2" borderId="6" xfId="0" applyFill="1" applyBorder="1" applyAlignment="1">
      <alignment horizontal="left"/>
    </xf>
    <xf numFmtId="0" fontId="0" fillId="2" borderId="17" xfId="0" applyFill="1" applyBorder="1" applyAlignment="1">
      <alignment horizontal="left"/>
    </xf>
    <xf numFmtId="0" fontId="0" fillId="2" borderId="21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0" borderId="23" xfId="0" applyFill="1" applyBorder="1" applyAlignment="1">
      <alignment horizontal="left" vertical="center"/>
    </xf>
    <xf numFmtId="14" fontId="7" fillId="0" borderId="0" xfId="0" applyNumberFormat="1" applyFont="1" applyFill="1"/>
    <xf numFmtId="0" fontId="1" fillId="6" borderId="26" xfId="0" applyFont="1" applyFill="1" applyBorder="1" applyAlignment="1">
      <alignment horizontal="left" vertical="center"/>
    </xf>
    <xf numFmtId="0" fontId="1" fillId="6" borderId="23" xfId="0" applyFont="1" applyFill="1" applyBorder="1" applyAlignment="1">
      <alignment horizontal="left" vertical="center"/>
    </xf>
    <xf numFmtId="0" fontId="7" fillId="0" borderId="32" xfId="0" applyFont="1" applyBorder="1" applyAlignment="1">
      <alignment horizontal="center" vertical="center" wrapText="1"/>
    </xf>
    <xf numFmtId="0" fontId="0" fillId="10" borderId="36" xfId="0" applyFill="1" applyBorder="1" applyAlignment="1">
      <alignment horizontal="left" vertical="center"/>
    </xf>
    <xf numFmtId="0" fontId="0" fillId="10" borderId="35" xfId="0" applyFill="1" applyBorder="1" applyAlignment="1">
      <alignment horizontal="left" vertical="center"/>
    </xf>
    <xf numFmtId="0" fontId="3" fillId="8" borderId="33" xfId="0" applyFont="1" applyFill="1" applyBorder="1" applyAlignment="1">
      <alignment horizontal="center"/>
    </xf>
    <xf numFmtId="0" fontId="0" fillId="6" borderId="33" xfId="0" applyFill="1" applyBorder="1" applyAlignment="1">
      <alignment horizontal="center"/>
    </xf>
    <xf numFmtId="0" fontId="5" fillId="0" borderId="76" xfId="0" applyFont="1" applyFill="1" applyBorder="1"/>
    <xf numFmtId="0" fontId="5" fillId="0" borderId="71" xfId="0" applyFont="1" applyBorder="1"/>
    <xf numFmtId="0" fontId="7" fillId="0" borderId="32" xfId="0" applyFont="1" applyBorder="1" applyAlignment="1">
      <alignment horizontal="center" vertical="center"/>
    </xf>
    <xf numFmtId="0" fontId="5" fillId="0" borderId="76" xfId="0" applyFont="1" applyBorder="1"/>
    <xf numFmtId="0" fontId="5" fillId="0" borderId="77" xfId="0" applyFont="1" applyBorder="1"/>
    <xf numFmtId="0" fontId="0" fillId="14" borderId="66" xfId="0" applyFill="1" applyBorder="1" applyAlignment="1">
      <alignment horizontal="center"/>
    </xf>
    <xf numFmtId="0" fontId="0" fillId="14" borderId="67" xfId="0" applyFill="1" applyBorder="1" applyAlignment="1">
      <alignment horizontal="center"/>
    </xf>
    <xf numFmtId="0" fontId="0" fillId="15" borderId="66" xfId="0" applyFill="1" applyBorder="1" applyAlignment="1">
      <alignment horizontal="center"/>
    </xf>
    <xf numFmtId="0" fontId="0" fillId="15" borderId="67" xfId="0" applyFill="1" applyBorder="1" applyAlignment="1">
      <alignment horizontal="center"/>
    </xf>
    <xf numFmtId="0" fontId="0" fillId="9" borderId="66" xfId="0" applyFill="1" applyBorder="1" applyAlignment="1">
      <alignment horizontal="center"/>
    </xf>
    <xf numFmtId="0" fontId="0" fillId="9" borderId="67" xfId="0" applyFill="1" applyBorder="1" applyAlignment="1">
      <alignment horizontal="center"/>
    </xf>
    <xf numFmtId="0" fontId="0" fillId="11" borderId="66" xfId="0" applyFill="1" applyBorder="1" applyAlignment="1">
      <alignment horizontal="center"/>
    </xf>
    <xf numFmtId="0" fontId="0" fillId="11" borderId="67" xfId="0" applyFill="1" applyBorder="1" applyAlignment="1">
      <alignment horizontal="center"/>
    </xf>
    <xf numFmtId="0" fontId="0" fillId="12" borderId="66" xfId="0" applyFill="1" applyBorder="1" applyAlignment="1">
      <alignment horizontal="center"/>
    </xf>
    <xf numFmtId="0" fontId="0" fillId="12" borderId="67" xfId="0" applyFill="1" applyBorder="1" applyAlignment="1">
      <alignment horizontal="center"/>
    </xf>
    <xf numFmtId="0" fontId="0" fillId="13" borderId="66" xfId="0" applyFill="1" applyBorder="1" applyAlignment="1">
      <alignment horizontal="center"/>
    </xf>
    <xf numFmtId="0" fontId="0" fillId="13" borderId="67" xfId="0" applyFill="1" applyBorder="1" applyAlignment="1">
      <alignment horizontal="center"/>
    </xf>
    <xf numFmtId="0" fontId="1" fillId="7" borderId="33" xfId="0" applyFont="1" applyFill="1" applyBorder="1" applyAlignment="1">
      <alignment horizontal="center" vertical="center"/>
    </xf>
    <xf numFmtId="0" fontId="0" fillId="0" borderId="46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1" xfId="0" applyBorder="1" applyAlignment="1">
      <alignment horizontal="center"/>
    </xf>
    <xf numFmtId="0" fontId="1" fillId="9" borderId="49" xfId="0" applyFont="1" applyFill="1" applyBorder="1" applyAlignment="1">
      <alignment horizontal="center" vertical="center"/>
    </xf>
    <xf numFmtId="0" fontId="1" fillId="9" borderId="51" xfId="0" applyFont="1" applyFill="1" applyBorder="1" applyAlignment="1">
      <alignment horizontal="center" vertical="center"/>
    </xf>
    <xf numFmtId="0" fontId="1" fillId="5" borderId="49" xfId="0" applyFont="1" applyFill="1" applyBorder="1" applyAlignment="1">
      <alignment horizontal="center" vertical="center"/>
    </xf>
    <xf numFmtId="0" fontId="1" fillId="5" borderId="51" xfId="0" applyFont="1" applyFill="1" applyBorder="1" applyAlignment="1">
      <alignment horizontal="center" vertical="center"/>
    </xf>
    <xf numFmtId="0" fontId="1" fillId="9" borderId="46" xfId="0" applyFont="1" applyFill="1" applyBorder="1" applyAlignment="1">
      <alignment horizontal="center" vertical="center"/>
    </xf>
    <xf numFmtId="0" fontId="1" fillId="9" borderId="42" xfId="0" applyFont="1" applyFill="1" applyBorder="1" applyAlignment="1">
      <alignment horizontal="center" vertical="center"/>
    </xf>
    <xf numFmtId="0" fontId="1" fillId="9" borderId="41" xfId="0" applyFont="1" applyFill="1" applyBorder="1" applyAlignment="1">
      <alignment horizontal="center" vertical="center"/>
    </xf>
    <xf numFmtId="0" fontId="5" fillId="0" borderId="46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14" fontId="5" fillId="2" borderId="46" xfId="0" applyNumberFormat="1" applyFont="1" applyFill="1" applyBorder="1" applyAlignment="1">
      <alignment horizontal="center" vertical="center"/>
    </xf>
    <xf numFmtId="14" fontId="5" fillId="2" borderId="42" xfId="0" applyNumberFormat="1" applyFont="1" applyFill="1" applyBorder="1" applyAlignment="1">
      <alignment horizontal="center" vertical="center"/>
    </xf>
    <xf numFmtId="14" fontId="5" fillId="2" borderId="41" xfId="0" applyNumberFormat="1" applyFont="1" applyFill="1" applyBorder="1" applyAlignment="1">
      <alignment horizontal="center" vertical="center"/>
    </xf>
    <xf numFmtId="0" fontId="5" fillId="2" borderId="46" xfId="0" applyFont="1" applyFill="1" applyBorder="1" applyAlignment="1">
      <alignment horizontal="center" vertical="center"/>
    </xf>
    <xf numFmtId="0" fontId="5" fillId="2" borderId="42" xfId="0" applyFont="1" applyFill="1" applyBorder="1" applyAlignment="1">
      <alignment horizontal="center" vertical="center"/>
    </xf>
    <xf numFmtId="0" fontId="5" fillId="2" borderId="41" xfId="0" applyFont="1" applyFill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2" borderId="16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5" xfId="0" applyFill="1" applyBorder="1" applyAlignment="1">
      <alignment horizontal="center" vertical="center"/>
    </xf>
    <xf numFmtId="0" fontId="0" fillId="2" borderId="56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14" fontId="0" fillId="0" borderId="16" xfId="0" applyNumberFormat="1" applyFill="1" applyBorder="1" applyAlignment="1">
      <alignment horizontal="center" vertical="center"/>
    </xf>
    <xf numFmtId="14" fontId="0" fillId="0" borderId="10" xfId="0" applyNumberFormat="1" applyFill="1" applyBorder="1" applyAlignment="1">
      <alignment horizontal="center" vertical="center"/>
    </xf>
    <xf numFmtId="14" fontId="0" fillId="0" borderId="5" xfId="0" applyNumberFormat="1" applyFill="1" applyBorder="1" applyAlignment="1">
      <alignment horizontal="center" vertical="center"/>
    </xf>
    <xf numFmtId="14" fontId="0" fillId="2" borderId="16" xfId="0" applyNumberFormat="1" applyFill="1" applyBorder="1" applyAlignment="1">
      <alignment horizontal="center" vertical="center"/>
    </xf>
    <xf numFmtId="14" fontId="0" fillId="2" borderId="10" xfId="0" applyNumberFormat="1" applyFill="1" applyBorder="1" applyAlignment="1">
      <alignment horizontal="center" vertical="center"/>
    </xf>
    <xf numFmtId="14" fontId="0" fillId="2" borderId="5" xfId="0" applyNumberForma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5" xfId="0" applyFont="1" applyFill="1" applyBorder="1" applyAlignment="1">
      <alignment horizontal="center" vertical="center"/>
    </xf>
    <xf numFmtId="0" fontId="6" fillId="2" borderId="56" xfId="0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center" vertical="center"/>
    </xf>
    <xf numFmtId="14" fontId="6" fillId="2" borderId="55" xfId="0" applyNumberFormat="1" applyFont="1" applyFill="1" applyBorder="1" applyAlignment="1">
      <alignment horizontal="center" vertical="center"/>
    </xf>
    <xf numFmtId="14" fontId="6" fillId="2" borderId="56" xfId="0" applyNumberFormat="1" applyFont="1" applyFill="1" applyBorder="1" applyAlignment="1">
      <alignment horizontal="center" vertical="center"/>
    </xf>
    <xf numFmtId="14" fontId="6" fillId="2" borderId="40" xfId="0" applyNumberFormat="1" applyFont="1" applyFill="1" applyBorder="1" applyAlignment="1">
      <alignment horizontal="center" vertical="center"/>
    </xf>
    <xf numFmtId="14" fontId="6" fillId="2" borderId="16" xfId="0" applyNumberFormat="1" applyFont="1" applyFill="1" applyBorder="1" applyAlignment="1">
      <alignment horizontal="center" vertical="center"/>
    </xf>
    <xf numFmtId="14" fontId="6" fillId="2" borderId="10" xfId="0" applyNumberFormat="1" applyFont="1" applyFill="1" applyBorder="1" applyAlignment="1">
      <alignment horizontal="center" vertical="center"/>
    </xf>
    <xf numFmtId="14" fontId="6" fillId="2" borderId="5" xfId="0" applyNumberFormat="1" applyFont="1" applyFill="1" applyBorder="1" applyAlignment="1">
      <alignment horizontal="center" vertical="center"/>
    </xf>
    <xf numFmtId="14" fontId="6" fillId="2" borderId="15" xfId="0" applyNumberFormat="1" applyFont="1" applyFill="1" applyBorder="1" applyAlignment="1">
      <alignment horizontal="center" vertical="center"/>
    </xf>
    <xf numFmtId="14" fontId="6" fillId="2" borderId="9" xfId="0" applyNumberFormat="1" applyFont="1" applyFill="1" applyBorder="1" applyAlignment="1">
      <alignment horizontal="center" vertical="center"/>
    </xf>
    <xf numFmtId="14" fontId="6" fillId="2" borderId="4" xfId="0" applyNumberFormat="1" applyFont="1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4" fontId="0" fillId="0" borderId="15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2" borderId="57" xfId="0" applyFill="1" applyBorder="1" applyAlignment="1">
      <alignment horizontal="center" vertical="center"/>
    </xf>
    <xf numFmtId="0" fontId="0" fillId="2" borderId="58" xfId="0" applyFill="1" applyBorder="1" applyAlignment="1">
      <alignment horizontal="center" vertical="center"/>
    </xf>
    <xf numFmtId="0" fontId="0" fillId="2" borderId="59" xfId="0" applyFill="1" applyBorder="1" applyAlignment="1">
      <alignment horizontal="center" vertical="center"/>
    </xf>
    <xf numFmtId="0" fontId="0" fillId="2" borderId="63" xfId="0" applyFill="1" applyBorder="1" applyAlignment="1">
      <alignment horizontal="center" vertical="center"/>
    </xf>
    <xf numFmtId="0" fontId="0" fillId="2" borderId="64" xfId="0" applyFill="1" applyBorder="1" applyAlignment="1">
      <alignment horizontal="center" vertical="center"/>
    </xf>
    <xf numFmtId="0" fontId="0" fillId="2" borderId="6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55" xfId="0" applyFill="1" applyBorder="1" applyAlignment="1">
      <alignment horizontal="center" vertical="center"/>
    </xf>
    <xf numFmtId="0" fontId="0" fillId="0" borderId="56" xfId="0" applyFill="1" applyBorder="1" applyAlignment="1">
      <alignment horizontal="center" vertical="center"/>
    </xf>
    <xf numFmtId="0" fontId="0" fillId="0" borderId="40" xfId="0" applyFill="1" applyBorder="1" applyAlignment="1">
      <alignment horizontal="center" vertical="center"/>
    </xf>
    <xf numFmtId="0" fontId="0" fillId="2" borderId="73" xfId="0" applyFill="1" applyBorder="1" applyAlignment="1">
      <alignment horizontal="center" vertical="center"/>
    </xf>
    <xf numFmtId="0" fontId="0" fillId="2" borderId="74" xfId="0" applyFill="1" applyBorder="1" applyAlignment="1">
      <alignment horizontal="center" vertical="center"/>
    </xf>
    <xf numFmtId="0" fontId="0" fillId="2" borderId="75" xfId="0" applyFill="1" applyBorder="1" applyAlignment="1">
      <alignment horizontal="center" vertical="center"/>
    </xf>
    <xf numFmtId="0" fontId="0" fillId="2" borderId="60" xfId="0" applyFill="1" applyBorder="1" applyAlignment="1">
      <alignment horizontal="center" vertical="center"/>
    </xf>
    <xf numFmtId="0" fontId="0" fillId="2" borderId="61" xfId="0" applyFill="1" applyBorder="1" applyAlignment="1">
      <alignment horizontal="center" vertical="center"/>
    </xf>
    <xf numFmtId="0" fontId="0" fillId="2" borderId="62" xfId="0" applyFill="1" applyBorder="1" applyAlignment="1">
      <alignment horizontal="center" vertical="center"/>
    </xf>
    <xf numFmtId="14" fontId="0" fillId="2" borderId="15" xfId="0" applyNumberFormat="1" applyFill="1" applyBorder="1" applyAlignment="1">
      <alignment horizontal="center" vertical="center"/>
    </xf>
    <xf numFmtId="14" fontId="0" fillId="2" borderId="9" xfId="0" applyNumberFormat="1" applyFill="1" applyBorder="1" applyAlignment="1">
      <alignment horizontal="center" vertical="center"/>
    </xf>
    <xf numFmtId="14" fontId="0" fillId="2" borderId="4" xfId="0" applyNumberFormat="1" applyFill="1" applyBorder="1" applyAlignment="1">
      <alignment horizontal="center" vertical="center"/>
    </xf>
    <xf numFmtId="0" fontId="3" fillId="8" borderId="34" xfId="0" applyFont="1" applyFill="1" applyBorder="1" applyAlignment="1">
      <alignment horizontal="center"/>
    </xf>
    <xf numFmtId="0" fontId="3" fillId="8" borderId="33" xfId="0" applyFont="1" applyFill="1" applyBorder="1" applyAlignment="1">
      <alignment horizontal="center"/>
    </xf>
    <xf numFmtId="0" fontId="3" fillId="8" borderId="39" xfId="0" applyFont="1" applyFill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5" borderId="34" xfId="0" applyFont="1" applyFill="1" applyBorder="1" applyAlignment="1">
      <alignment horizontal="center"/>
    </xf>
    <xf numFmtId="0" fontId="1" fillId="5" borderId="33" xfId="0" applyFont="1" applyFill="1" applyBorder="1" applyAlignment="1">
      <alignment horizontal="center"/>
    </xf>
    <xf numFmtId="0" fontId="1" fillId="6" borderId="34" xfId="0" applyFont="1" applyFill="1" applyBorder="1" applyAlignment="1">
      <alignment horizontal="center"/>
    </xf>
    <xf numFmtId="0" fontId="0" fillId="6" borderId="33" xfId="0" applyFill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0" fillId="7" borderId="34" xfId="0" applyFill="1" applyBorder="1" applyAlignment="1">
      <alignment horizontal="center"/>
    </xf>
    <xf numFmtId="0" fontId="0" fillId="7" borderId="33" xfId="0" applyFill="1" applyBorder="1" applyAlignment="1">
      <alignment horizontal="center"/>
    </xf>
    <xf numFmtId="0" fontId="0" fillId="7" borderId="39" xfId="0" applyFill="1" applyBorder="1" applyAlignment="1">
      <alignment horizontal="center"/>
    </xf>
    <xf numFmtId="0" fontId="3" fillId="3" borderId="46" xfId="0" applyFont="1" applyFill="1" applyBorder="1" applyAlignment="1">
      <alignment horizontal="center"/>
    </xf>
    <xf numFmtId="0" fontId="3" fillId="3" borderId="41" xfId="0" applyFont="1" applyFill="1" applyBorder="1" applyAlignment="1">
      <alignment horizontal="center"/>
    </xf>
    <xf numFmtId="14" fontId="5" fillId="2" borderId="15" xfId="0" applyNumberFormat="1" applyFont="1" applyFill="1" applyBorder="1" applyAlignment="1">
      <alignment horizontal="center" vertical="center"/>
    </xf>
    <xf numFmtId="14" fontId="5" fillId="2" borderId="9" xfId="0" applyNumberFormat="1" applyFont="1" applyFill="1" applyBorder="1" applyAlignment="1">
      <alignment horizontal="center" vertical="center"/>
    </xf>
    <xf numFmtId="14" fontId="5" fillId="2" borderId="4" xfId="0" applyNumberFormat="1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left" vertical="center"/>
    </xf>
    <xf numFmtId="0" fontId="7" fillId="0" borderId="33" xfId="0" applyFont="1" applyFill="1" applyBorder="1" applyAlignment="1">
      <alignment horizontal="left" vertical="center"/>
    </xf>
    <xf numFmtId="0" fontId="7" fillId="0" borderId="39" xfId="0" applyFont="1" applyFill="1" applyBorder="1" applyAlignment="1">
      <alignment horizontal="left" vertical="center"/>
    </xf>
    <xf numFmtId="0" fontId="7" fillId="0" borderId="34" xfId="0" applyFont="1" applyFill="1" applyBorder="1" applyAlignment="1">
      <alignment horizontal="left" vertical="center"/>
    </xf>
    <xf numFmtId="0" fontId="0" fillId="2" borderId="46" xfId="0" applyFill="1" applyBorder="1" applyAlignment="1">
      <alignment horizontal="center" vertical="center"/>
    </xf>
    <xf numFmtId="0" fontId="0" fillId="2" borderId="42" xfId="0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14" fontId="3" fillId="6" borderId="34" xfId="0" applyNumberFormat="1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45720</xdr:colOff>
      <xdr:row>18</xdr:row>
      <xdr:rowOff>30480</xdr:rowOff>
    </xdr:from>
    <xdr:to>
      <xdr:col>3</xdr:col>
      <xdr:colOff>7620</xdr:colOff>
      <xdr:row>25</xdr:row>
      <xdr:rowOff>167640</xdr:rowOff>
    </xdr:to>
    <xdr:sp macro="" textlink="">
      <xdr:nvSpPr>
        <xdr:cNvPr id="2" name="Arrow: Striped Right 1">
          <a:extLst>
            <a:ext uri="{FF2B5EF4-FFF2-40B4-BE49-F238E27FC236}">
              <a16:creationId xmlns:a16="http://schemas.microsoft.com/office/drawing/2014/main" id="{9140C03A-23C7-461C-9EEC-CA1FEAEC8956}"/>
            </a:ext>
          </a:extLst>
        </xdr:cNvPr>
        <xdr:cNvSpPr/>
      </xdr:nvSpPr>
      <xdr:spPr>
        <a:xfrm>
          <a:off x="3337560" y="3139440"/>
          <a:ext cx="571500" cy="1417320"/>
        </a:xfrm>
        <a:prstGeom prst="stripedRightArrow">
          <a:avLst/>
        </a:prstGeom>
        <a:solidFill>
          <a:sysClr val="window" lastClr="FFFFFF"/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0</xdr:colOff>
      <xdr:row>33</xdr:row>
      <xdr:rowOff>0</xdr:rowOff>
    </xdr:from>
    <xdr:to>
      <xdr:col>2</xdr:col>
      <xdr:colOff>571500</xdr:colOff>
      <xdr:row>40</xdr:row>
      <xdr:rowOff>137160</xdr:rowOff>
    </xdr:to>
    <xdr:sp macro="" textlink="">
      <xdr:nvSpPr>
        <xdr:cNvPr id="3" name="Arrow: Striped Right 2">
          <a:extLst>
            <a:ext uri="{FF2B5EF4-FFF2-40B4-BE49-F238E27FC236}">
              <a16:creationId xmlns:a16="http://schemas.microsoft.com/office/drawing/2014/main" id="{87076573-458F-494A-A373-1D9DE857A85E}"/>
            </a:ext>
          </a:extLst>
        </xdr:cNvPr>
        <xdr:cNvSpPr/>
      </xdr:nvSpPr>
      <xdr:spPr>
        <a:xfrm>
          <a:off x="3291840" y="5669280"/>
          <a:ext cx="571500" cy="1417320"/>
        </a:xfrm>
        <a:prstGeom prst="stripedRightArrow">
          <a:avLst/>
        </a:prstGeom>
        <a:solidFill>
          <a:sysClr val="window" lastClr="FFFFFF"/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0</xdr:colOff>
      <xdr:row>48</xdr:row>
      <xdr:rowOff>0</xdr:rowOff>
    </xdr:from>
    <xdr:to>
      <xdr:col>2</xdr:col>
      <xdr:colOff>571500</xdr:colOff>
      <xdr:row>55</xdr:row>
      <xdr:rowOff>137160</xdr:rowOff>
    </xdr:to>
    <xdr:sp macro="" textlink="">
      <xdr:nvSpPr>
        <xdr:cNvPr id="4" name="Arrow: Striped Right 3">
          <a:extLst>
            <a:ext uri="{FF2B5EF4-FFF2-40B4-BE49-F238E27FC236}">
              <a16:creationId xmlns:a16="http://schemas.microsoft.com/office/drawing/2014/main" id="{00A1F7AC-53B7-4427-A899-12F4346986A6}"/>
            </a:ext>
          </a:extLst>
        </xdr:cNvPr>
        <xdr:cNvSpPr/>
      </xdr:nvSpPr>
      <xdr:spPr>
        <a:xfrm>
          <a:off x="3291840" y="8229600"/>
          <a:ext cx="571500" cy="1417320"/>
        </a:xfrm>
        <a:prstGeom prst="stripedRightArrow">
          <a:avLst/>
        </a:prstGeom>
        <a:solidFill>
          <a:sysClr val="window" lastClr="FFFFFF"/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571500</xdr:colOff>
      <xdr:row>70</xdr:row>
      <xdr:rowOff>137160</xdr:rowOff>
    </xdr:to>
    <xdr:sp macro="" textlink="">
      <xdr:nvSpPr>
        <xdr:cNvPr id="5" name="Arrow: Striped Right 4">
          <a:extLst>
            <a:ext uri="{FF2B5EF4-FFF2-40B4-BE49-F238E27FC236}">
              <a16:creationId xmlns:a16="http://schemas.microsoft.com/office/drawing/2014/main" id="{492CAE4D-EF03-4790-8D8A-0AFEE28D19F5}"/>
            </a:ext>
          </a:extLst>
        </xdr:cNvPr>
        <xdr:cNvSpPr/>
      </xdr:nvSpPr>
      <xdr:spPr>
        <a:xfrm>
          <a:off x="3291840" y="10789920"/>
          <a:ext cx="571500" cy="1417320"/>
        </a:xfrm>
        <a:prstGeom prst="stripedRightArrow">
          <a:avLst/>
        </a:prstGeom>
        <a:solidFill>
          <a:sysClr val="window" lastClr="FFFFFF"/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0</xdr:colOff>
      <xdr:row>78</xdr:row>
      <xdr:rowOff>0</xdr:rowOff>
    </xdr:from>
    <xdr:to>
      <xdr:col>2</xdr:col>
      <xdr:colOff>571500</xdr:colOff>
      <xdr:row>85</xdr:row>
      <xdr:rowOff>137160</xdr:rowOff>
    </xdr:to>
    <xdr:sp macro="" textlink="">
      <xdr:nvSpPr>
        <xdr:cNvPr id="6" name="Arrow: Striped Right 5">
          <a:extLst>
            <a:ext uri="{FF2B5EF4-FFF2-40B4-BE49-F238E27FC236}">
              <a16:creationId xmlns:a16="http://schemas.microsoft.com/office/drawing/2014/main" id="{C558A2AC-84C2-4034-89A3-4B7CF51313E1}"/>
            </a:ext>
          </a:extLst>
        </xdr:cNvPr>
        <xdr:cNvSpPr/>
      </xdr:nvSpPr>
      <xdr:spPr>
        <a:xfrm>
          <a:off x="3291840" y="13350240"/>
          <a:ext cx="571500" cy="1417320"/>
        </a:xfrm>
        <a:prstGeom prst="stripedRightArrow">
          <a:avLst/>
        </a:prstGeom>
        <a:solidFill>
          <a:sysClr val="window" lastClr="FFFFFF"/>
        </a:solidFill>
        <a:ln w="952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49639-C74C-4746-9EDE-12EB45A6735F}">
  <dimension ref="A2:L92"/>
  <sheetViews>
    <sheetView tabSelected="1" workbookViewId="0">
      <selection activeCell="B2" sqref="B2"/>
    </sheetView>
  </sheetViews>
  <sheetFormatPr defaultRowHeight="15" x14ac:dyDescent="0.25"/>
  <cols>
    <col min="1" max="1" width="13.28515625" customWidth="1"/>
    <col min="2" max="2" width="46.28515625" customWidth="1"/>
    <col min="4" max="4" width="11" customWidth="1"/>
    <col min="5" max="5" width="23.7109375" customWidth="1"/>
  </cols>
  <sheetData>
    <row r="2" spans="1:3" ht="26.25" customHeight="1" x14ac:dyDescent="0.35">
      <c r="A2" s="80" t="s">
        <v>341</v>
      </c>
      <c r="B2" s="80" t="s">
        <v>116</v>
      </c>
      <c r="C2">
        <f>_xlfn.XMATCH(B2, 'Patient &amp; Seeker Data '!2:2)</f>
        <v>39</v>
      </c>
    </row>
    <row r="4" spans="1:3" x14ac:dyDescent="0.25">
      <c r="A4" s="170" t="s">
        <v>4</v>
      </c>
      <c r="B4" s="171"/>
    </row>
    <row r="5" spans="1:3" x14ac:dyDescent="0.25">
      <c r="A5" s="69" t="s">
        <v>4</v>
      </c>
      <c r="B5" s="70" t="str" cm="1">
        <f t="array" ref="B5">INDEX('Patient &amp; Seeker Data '!$A$1:$CE$52,3,$C$2)</f>
        <v>John (Anthony)</v>
      </c>
    </row>
    <row r="6" spans="1:3" x14ac:dyDescent="0.25">
      <c r="A6" s="69" t="s">
        <v>3</v>
      </c>
      <c r="B6" s="70" t="str" cm="1">
        <f t="array" ref="B6">INDEX('Patient &amp; Seeker Data '!$A$1:$CE$52,4,$C$2)</f>
        <v>Doe (Heyward)</v>
      </c>
    </row>
    <row r="7" spans="1:3" x14ac:dyDescent="0.25">
      <c r="A7" s="69" t="s">
        <v>1</v>
      </c>
      <c r="B7" s="79" cm="1">
        <f t="array" ref="B7">INDEX('Patient &amp; Seeker Data '!$A$1:$CE$52,6,$C$2)</f>
        <v>36</v>
      </c>
    </row>
    <row r="8" spans="1:3" x14ac:dyDescent="0.25">
      <c r="A8" s="69" t="s">
        <v>2</v>
      </c>
      <c r="B8" s="70" t="str" cm="1">
        <f t="array" ref="B8">INDEX('Patient &amp; Seeker Data '!$A$1:$CE$52,5,$C$2)</f>
        <v>Male</v>
      </c>
    </row>
    <row r="9" spans="1:3" x14ac:dyDescent="0.25">
      <c r="A9" s="69" t="s">
        <v>12</v>
      </c>
      <c r="B9" s="70" t="str" cm="1">
        <f t="array" ref="B9">INDEX('Patient &amp; Seeker Data '!$A$1:$CE$52,7,$C$2)</f>
        <v>FRC - 035</v>
      </c>
    </row>
    <row r="10" spans="1:3" x14ac:dyDescent="0.25">
      <c r="A10" s="69" t="s">
        <v>11</v>
      </c>
      <c r="B10" s="78" cm="1">
        <f t="array" ref="B10">INDEX('Patient &amp; Seeker Data '!$A$1:$CE$52,8,$C$2)</f>
        <v>32947</v>
      </c>
    </row>
    <row r="11" spans="1:3" x14ac:dyDescent="0.25">
      <c r="A11" s="69" t="s">
        <v>10</v>
      </c>
      <c r="B11" s="70" t="str" cm="1">
        <f t="array" ref="B11">INDEX('Patient &amp; Seeker Data '!$A$1:$CE$52,9,$C$2)</f>
        <v>Hazel</v>
      </c>
    </row>
    <row r="12" spans="1:3" x14ac:dyDescent="0.25">
      <c r="A12" s="69" t="s">
        <v>9</v>
      </c>
      <c r="B12" s="70" t="str" cm="1">
        <f t="array" ref="B12">INDEX('Patient &amp; Seeker Data '!$A$1:$CE$52,10,$C$2)</f>
        <v>Blonde</v>
      </c>
    </row>
    <row r="13" spans="1:3" x14ac:dyDescent="0.25">
      <c r="A13" s="69" t="s">
        <v>8</v>
      </c>
      <c r="B13" s="70" t="str" cm="1">
        <f t="array" ref="B13">INDEX('Patient &amp; Seeker Data '!$A$1:$CE$52,11,$C$2)</f>
        <v>5'1"</v>
      </c>
    </row>
    <row r="14" spans="1:3" x14ac:dyDescent="0.25">
      <c r="A14" s="69" t="s">
        <v>7</v>
      </c>
      <c r="B14" s="70" t="str" cm="1">
        <f t="array" ref="B14">INDEX('Patient &amp; Seeker Data '!$A$1:$CE$52,12,$C$2)</f>
        <v>105 lbs</v>
      </c>
    </row>
    <row r="15" spans="1:3" x14ac:dyDescent="0.25">
      <c r="A15" s="69" t="s">
        <v>6</v>
      </c>
      <c r="B15" s="70" t="str" cm="1">
        <f t="array" ref="B15">INDEX('Patient &amp; Seeker Data '!$A$1:$CE$52,13,$C$2)</f>
        <v>English</v>
      </c>
    </row>
    <row r="16" spans="1:3" x14ac:dyDescent="0.25">
      <c r="A16" s="71" t="s">
        <v>5</v>
      </c>
      <c r="B16" s="72" t="str" cm="1">
        <f t="array" ref="B16">INDEX('Patient &amp; Seeker Data '!$A$1:$CE$52,14,$C$2)</f>
        <v>Hispanic</v>
      </c>
    </row>
    <row r="17" spans="1:12" x14ac:dyDescent="0.25">
      <c r="A17" s="161" t="s">
        <v>656</v>
      </c>
      <c r="B17" s="162" t="str" cm="1">
        <f t="array" ref="B17">INDEX('Patient &amp; Seeker Data '!$A$1:$CE$52,15,$C$2)</f>
        <v>Heart</v>
      </c>
    </row>
    <row r="19" spans="1:12" x14ac:dyDescent="0.25">
      <c r="A19" s="172" t="s">
        <v>342</v>
      </c>
      <c r="B19" s="173"/>
      <c r="D19" s="172" t="s">
        <v>343</v>
      </c>
      <c r="E19" s="173"/>
    </row>
    <row r="20" spans="1:12" x14ac:dyDescent="0.25">
      <c r="A20" s="69" t="s">
        <v>4</v>
      </c>
      <c r="B20" s="70" t="str" cm="1">
        <f t="array" ref="B20">INDEX('Patient &amp; Seeker Data '!$A$1:$CE$52,18,$C$2)</f>
        <v>Julia</v>
      </c>
      <c r="D20" s="69" t="s">
        <v>4</v>
      </c>
      <c r="E20" s="70" t="str" cm="1">
        <f t="array" ref="E20">INDEX('Reference Data'!$D$1:$O$399,$F$21,1)</f>
        <v>Bobby</v>
      </c>
    </row>
    <row r="21" spans="1:12" x14ac:dyDescent="0.25">
      <c r="A21" s="69" t="s">
        <v>3</v>
      </c>
      <c r="B21" s="70" t="str" cm="1">
        <f t="array" ref="B21">INDEX('Patient &amp; Seeker Data '!$A$1:$CE$52,19,$C$2)</f>
        <v>Stockton</v>
      </c>
      <c r="D21" s="69" t="s">
        <v>3</v>
      </c>
      <c r="E21" s="70" t="str">
        <f>B21</f>
        <v>Stockton</v>
      </c>
      <c r="F21">
        <f>_xlfn.XMATCH(E21,'Reference Data'!E1:E399)</f>
        <v>370</v>
      </c>
    </row>
    <row r="22" spans="1:12" x14ac:dyDescent="0.25">
      <c r="A22" s="69" t="s">
        <v>2</v>
      </c>
      <c r="B22" s="70" t="str" cm="1">
        <f t="array" ref="B22">INDEX('Patient &amp; Seeker Data '!$A$1:$CE$52,20,$C$2)</f>
        <v>Female</v>
      </c>
      <c r="D22" s="69" t="s">
        <v>2</v>
      </c>
      <c r="E22" s="70" t="str" cm="1">
        <f t="array" ref="E22">INDEX('Reference Data'!$D$1:$O$399,$F$21,3)</f>
        <v>Male</v>
      </c>
    </row>
    <row r="23" spans="1:12" x14ac:dyDescent="0.25">
      <c r="A23" s="69" t="s">
        <v>1</v>
      </c>
      <c r="B23" s="79" cm="1">
        <f t="array" ref="B23">INDEX('Patient &amp; Seeker Data '!$A$1:$CE$52,21,$C$2)</f>
        <v>25</v>
      </c>
      <c r="D23" s="69" t="s">
        <v>1</v>
      </c>
      <c r="E23" s="79" cm="1">
        <f t="array" ref="E23">INDEX('Reference Data'!$D$1:$O$399,$F$21,4)</f>
        <v>34</v>
      </c>
    </row>
    <row r="24" spans="1:12" x14ac:dyDescent="0.25">
      <c r="A24" s="71" t="s">
        <v>0</v>
      </c>
      <c r="B24" s="72" t="str" cm="1">
        <f t="array" ref="B24">INDEX('Patient &amp; Seeker Data '!$A$1:$CE$52,22,$C$2)</f>
        <v>Wife</v>
      </c>
      <c r="D24" s="69" t="s">
        <v>12</v>
      </c>
      <c r="E24" s="70" t="str" cm="1">
        <f t="array" ref="E24">INDEX('Reference Data'!$D$1:$O$399,$F$21,5)</f>
        <v>FRC - 074</v>
      </c>
    </row>
    <row r="25" spans="1:12" x14ac:dyDescent="0.25">
      <c r="D25" s="69" t="s">
        <v>11</v>
      </c>
      <c r="E25" s="78" cm="1">
        <f t="array" ref="E25">INDEX('Reference Data'!$D$1:$O$399,$F$21,6)</f>
        <v>33750</v>
      </c>
    </row>
    <row r="26" spans="1:12" x14ac:dyDescent="0.25">
      <c r="D26" s="69" t="s">
        <v>10</v>
      </c>
      <c r="E26" s="70" t="str" cm="1">
        <f t="array" ref="E26">INDEX('Reference Data'!$D$1:$O$399,$F$21,7)</f>
        <v>Hazel</v>
      </c>
    </row>
    <row r="27" spans="1:12" x14ac:dyDescent="0.25">
      <c r="D27" s="69" t="s">
        <v>9</v>
      </c>
      <c r="E27" s="70" t="str" cm="1">
        <f t="array" ref="E27">INDEX('Reference Data'!$D$1:$O$399,$F$21,8)</f>
        <v>Light Brown</v>
      </c>
    </row>
    <row r="28" spans="1:12" x14ac:dyDescent="0.25">
      <c r="D28" s="69" t="s">
        <v>8</v>
      </c>
      <c r="E28" s="70" t="str" cm="1">
        <f t="array" ref="E28">INDEX('Reference Data'!$D$1:$O$399,$F$21,9)</f>
        <v>5'11"</v>
      </c>
    </row>
    <row r="29" spans="1:12" x14ac:dyDescent="0.25">
      <c r="D29" s="69" t="s">
        <v>7</v>
      </c>
      <c r="E29" s="70" t="str" cm="1">
        <f t="array" ref="E29">INDEX('Reference Data'!$D$1:$O$399,$F$21,10)</f>
        <v>205 lbs</v>
      </c>
      <c r="L29" s="70"/>
    </row>
    <row r="30" spans="1:12" x14ac:dyDescent="0.25">
      <c r="D30" s="69" t="s">
        <v>6</v>
      </c>
      <c r="E30" s="70" t="str" cm="1">
        <f t="array" ref="E30">INDEX('Reference Data'!$D$1:$O$399,$F$21,11)</f>
        <v>Spanish</v>
      </c>
    </row>
    <row r="31" spans="1:12" x14ac:dyDescent="0.25">
      <c r="D31" s="71" t="s">
        <v>5</v>
      </c>
      <c r="E31" s="72" t="str" cm="1">
        <f t="array" ref="E31">INDEX('Reference Data'!$D$1:$O$399,$F$21,12)</f>
        <v>Hispanic</v>
      </c>
    </row>
    <row r="32" spans="1:12" x14ac:dyDescent="0.25">
      <c r="D32" s="164" t="s">
        <v>656</v>
      </c>
      <c r="E32" s="162" cm="1">
        <f t="array" ref="E32">INDEX('Reference Data'!$D$1:$P$399,$F$21,13)</f>
        <v>0</v>
      </c>
    </row>
    <row r="34" spans="1:6" x14ac:dyDescent="0.25">
      <c r="A34" s="174" t="s">
        <v>344</v>
      </c>
      <c r="B34" s="175"/>
      <c r="D34" s="174" t="s">
        <v>343</v>
      </c>
      <c r="E34" s="175"/>
    </row>
    <row r="35" spans="1:6" x14ac:dyDescent="0.25">
      <c r="A35" s="69" t="s">
        <v>4</v>
      </c>
      <c r="B35" s="70" t="str" cm="1">
        <f t="array" ref="B35">INDEX('Patient &amp; Seeker Data '!$A$1:$CE$52,25,$C$2)</f>
        <v>Vincent</v>
      </c>
      <c r="D35" s="69" t="s">
        <v>4</v>
      </c>
      <c r="E35" s="70" t="str" cm="1">
        <f t="array" ref="E35">INDEX('Reference Data'!$D$1:$O$399,$F$36,1)</f>
        <v>Edward</v>
      </c>
    </row>
    <row r="36" spans="1:6" x14ac:dyDescent="0.25">
      <c r="A36" s="69" t="s">
        <v>3</v>
      </c>
      <c r="B36" s="70" t="str" cm="1">
        <f t="array" ref="B36">INDEX('Patient &amp; Seeker Data '!$A$1:$CE$52,26,$C$2)</f>
        <v>Oren</v>
      </c>
      <c r="D36" s="69" t="s">
        <v>3</v>
      </c>
      <c r="E36" s="70" t="str">
        <f>B36</f>
        <v>Oren</v>
      </c>
      <c r="F36">
        <f>_xlfn.XMATCH(E36,'Reference Data'!E1:E399)</f>
        <v>300</v>
      </c>
    </row>
    <row r="37" spans="1:6" x14ac:dyDescent="0.25">
      <c r="A37" s="69" t="s">
        <v>2</v>
      </c>
      <c r="B37" s="70" t="str" cm="1">
        <f t="array" ref="B37">INDEX('Patient &amp; Seeker Data '!$A$1:$CE$52,27,$C$2)</f>
        <v>Male</v>
      </c>
      <c r="D37" s="69" t="s">
        <v>2</v>
      </c>
      <c r="E37" s="70" t="str" cm="1">
        <f t="array" ref="E37">INDEX('Reference Data'!$D$1:$O$399,$F$36,3)</f>
        <v>Male</v>
      </c>
    </row>
    <row r="38" spans="1:6" x14ac:dyDescent="0.25">
      <c r="A38" s="69" t="s">
        <v>1</v>
      </c>
      <c r="B38" s="79" cm="1">
        <f t="array" ref="B38">INDEX('Patient &amp; Seeker Data '!$A$1:$CE$52,28,$C$2)</f>
        <v>63</v>
      </c>
      <c r="D38" s="69" t="s">
        <v>1</v>
      </c>
      <c r="E38" s="79" cm="1">
        <f t="array" ref="E38">INDEX('Reference Data'!$D$1:$O$399,$F$36,4)</f>
        <v>30</v>
      </c>
    </row>
    <row r="39" spans="1:6" x14ac:dyDescent="0.25">
      <c r="A39" s="71" t="s">
        <v>0</v>
      </c>
      <c r="B39" s="72" t="str" cm="1">
        <f t="array" ref="B39">INDEX('Patient &amp; Seeker Data '!$A$1:$CE$52,29,$C$2)</f>
        <v>Father</v>
      </c>
      <c r="D39" s="69" t="s">
        <v>12</v>
      </c>
      <c r="E39" s="79" t="str" cm="1">
        <f t="array" ref="E39">INDEX('Reference Data'!$D$1:$O$399,$F$36,5)</f>
        <v>FRC - 060</v>
      </c>
    </row>
    <row r="40" spans="1:6" x14ac:dyDescent="0.25">
      <c r="D40" s="69" t="s">
        <v>11</v>
      </c>
      <c r="E40" s="78" cm="1">
        <f t="array" ref="E40">INDEX('Reference Data'!$D$1:$O$399,$F$36,6)</f>
        <v>35213</v>
      </c>
    </row>
    <row r="41" spans="1:6" x14ac:dyDescent="0.25">
      <c r="D41" s="69" t="s">
        <v>10</v>
      </c>
      <c r="E41" s="70" t="str" cm="1">
        <f t="array" ref="E41">INDEX('Reference Data'!$D$1:$O$399,$F$36,7)</f>
        <v>Blue</v>
      </c>
    </row>
    <row r="42" spans="1:6" x14ac:dyDescent="0.25">
      <c r="D42" s="69" t="s">
        <v>9</v>
      </c>
      <c r="E42" s="70" t="str" cm="1">
        <f t="array" ref="E42">INDEX('Reference Data'!$D$1:$O$399,$F$36,8)</f>
        <v>White</v>
      </c>
    </row>
    <row r="43" spans="1:6" x14ac:dyDescent="0.25">
      <c r="D43" s="69" t="s">
        <v>8</v>
      </c>
      <c r="E43" s="70" t="str" cm="1">
        <f t="array" ref="E43">INDEX('Reference Data'!$D$1:$O$399,$F$36,9)</f>
        <v>5'4"</v>
      </c>
    </row>
    <row r="44" spans="1:6" x14ac:dyDescent="0.25">
      <c r="D44" s="69" t="s">
        <v>7</v>
      </c>
      <c r="E44" s="70" t="str" cm="1">
        <f t="array" ref="E44">INDEX('Reference Data'!$D$1:$O$399,$F$36,10)</f>
        <v>120 lbs</v>
      </c>
    </row>
    <row r="45" spans="1:6" x14ac:dyDescent="0.25">
      <c r="D45" s="69" t="s">
        <v>6</v>
      </c>
      <c r="E45" s="70" t="str" cm="1">
        <f t="array" ref="E45">INDEX('Reference Data'!$D$1:$O$399,$F$36,11)</f>
        <v>English</v>
      </c>
    </row>
    <row r="46" spans="1:6" x14ac:dyDescent="0.25">
      <c r="D46" s="71" t="s">
        <v>5</v>
      </c>
      <c r="E46" s="72" t="str" cm="1">
        <f t="array" ref="E46">INDEX('Reference Data'!$D$1:$O$399,$F$36,12)</f>
        <v>Asian</v>
      </c>
    </row>
    <row r="47" spans="1:6" x14ac:dyDescent="0.25">
      <c r="D47" s="164" t="s">
        <v>656</v>
      </c>
      <c r="E47" s="162" cm="1">
        <f t="array" ref="E47">INDEX('Reference Data'!$D$1:$P$399,$F$36,13)</f>
        <v>0</v>
      </c>
    </row>
    <row r="49" spans="1:6" x14ac:dyDescent="0.25">
      <c r="A49" s="176" t="s">
        <v>345</v>
      </c>
      <c r="B49" s="177"/>
      <c r="D49" s="176" t="s">
        <v>343</v>
      </c>
      <c r="E49" s="177"/>
    </row>
    <row r="50" spans="1:6" x14ac:dyDescent="0.25">
      <c r="A50" s="69" t="s">
        <v>4</v>
      </c>
      <c r="B50" s="70" t="str" cm="1">
        <f t="array" ref="B50">INDEX('Patient &amp; Seeker Data '!$A$1:$CE$52,32,$C$2)</f>
        <v>Diana</v>
      </c>
      <c r="D50" s="69" t="s">
        <v>4</v>
      </c>
      <c r="E50" s="70" t="str" cm="1">
        <f t="array" ref="E50">INDEX('Reference Data'!$D$1:$O$399,$F$51,1)</f>
        <v>Johnny</v>
      </c>
    </row>
    <row r="51" spans="1:6" x14ac:dyDescent="0.25">
      <c r="A51" s="69" t="s">
        <v>3</v>
      </c>
      <c r="B51" s="70" t="str" cm="1">
        <f t="array" ref="B51">INDEX('Patient &amp; Seeker Data '!$A$1:$CE$52,33,$C$2)</f>
        <v>Graham</v>
      </c>
      <c r="D51" s="69" t="s">
        <v>3</v>
      </c>
      <c r="E51" s="70" t="str">
        <f>B51</f>
        <v>Graham</v>
      </c>
      <c r="F51">
        <f>_xlfn.XMATCH(E51,'Reference Data'!E1:E399)</f>
        <v>135</v>
      </c>
    </row>
    <row r="52" spans="1:6" x14ac:dyDescent="0.25">
      <c r="A52" s="69" t="s">
        <v>2</v>
      </c>
      <c r="B52" s="70" t="str" cm="1">
        <f t="array" ref="B52">INDEX('Patient &amp; Seeker Data '!$A$1:$CE$52,34,$C$2)</f>
        <v>Female</v>
      </c>
      <c r="D52" s="69" t="s">
        <v>2</v>
      </c>
      <c r="E52" s="70" t="str" cm="1">
        <f t="array" ref="E52">INDEX('Reference Data'!$D$1:$O$399,$F$51,3)</f>
        <v>Male</v>
      </c>
    </row>
    <row r="53" spans="1:6" x14ac:dyDescent="0.25">
      <c r="A53" s="69" t="s">
        <v>1</v>
      </c>
      <c r="B53" s="79" cm="1">
        <f t="array" ref="B53">INDEX('Patient &amp; Seeker Data '!$A$1:$CE$52,35,$C$2)</f>
        <v>55</v>
      </c>
      <c r="D53" s="69" t="s">
        <v>1</v>
      </c>
      <c r="E53" s="79" cm="1">
        <f t="array" ref="E53">INDEX('Reference Data'!$D$1:$O$399,F51,4)</f>
        <v>30</v>
      </c>
    </row>
    <row r="54" spans="1:6" x14ac:dyDescent="0.25">
      <c r="A54" s="71" t="s">
        <v>0</v>
      </c>
      <c r="B54" s="72" t="str" cm="1">
        <f t="array" ref="B54">INDEX('Patient &amp; Seeker Data '!$A$1:$CE$52,36,$C$2)</f>
        <v>Mother</v>
      </c>
      <c r="D54" s="69" t="s">
        <v>12</v>
      </c>
      <c r="E54" s="70" t="str" cm="1">
        <f t="array" ref="E54">INDEX('Reference Data'!$D$1:$O$399,$F$51,5)</f>
        <v>FRC - 027</v>
      </c>
    </row>
    <row r="55" spans="1:6" x14ac:dyDescent="0.25">
      <c r="D55" s="69" t="s">
        <v>11</v>
      </c>
      <c r="E55" s="78" cm="1">
        <f t="array" ref="E55">INDEX('Reference Data'!$D$1:$O$399,$F$51,6)</f>
        <v>34993</v>
      </c>
    </row>
    <row r="56" spans="1:6" x14ac:dyDescent="0.25">
      <c r="D56" s="69" t="s">
        <v>10</v>
      </c>
      <c r="E56" s="70" t="str" cm="1">
        <f t="array" ref="E56">INDEX('Reference Data'!$D$1:$O$399,F51,7)</f>
        <v>Hazel</v>
      </c>
    </row>
    <row r="57" spans="1:6" x14ac:dyDescent="0.25">
      <c r="D57" s="69" t="s">
        <v>9</v>
      </c>
      <c r="E57" s="70" t="str" cm="1">
        <f t="array" ref="E57">INDEX('Reference Data'!$D$1:$O$399,$F$51,8)</f>
        <v>Light Brown</v>
      </c>
    </row>
    <row r="58" spans="1:6" x14ac:dyDescent="0.25">
      <c r="D58" s="69" t="s">
        <v>8</v>
      </c>
      <c r="E58" s="70" t="str" cm="1">
        <f t="array" ref="E58">INDEX('Reference Data'!$D$1:$O$399,$F$51,9)</f>
        <v>5'11"</v>
      </c>
    </row>
    <row r="59" spans="1:6" x14ac:dyDescent="0.25">
      <c r="D59" s="69" t="s">
        <v>7</v>
      </c>
      <c r="E59" s="70" t="str" cm="1">
        <f t="array" ref="E59">INDEX('Reference Data'!$D$1:$O$399,$F$51,10)</f>
        <v>205 lbs</v>
      </c>
    </row>
    <row r="60" spans="1:6" x14ac:dyDescent="0.25">
      <c r="D60" s="69" t="s">
        <v>6</v>
      </c>
      <c r="E60" s="70" t="str" cm="1">
        <f t="array" ref="E60">INDEX('Reference Data'!$D$1:$O$399,$F$51,11)</f>
        <v>Spanish</v>
      </c>
    </row>
    <row r="61" spans="1:6" x14ac:dyDescent="0.25">
      <c r="D61" s="71" t="s">
        <v>5</v>
      </c>
      <c r="E61" s="72" t="str" cm="1">
        <f t="array" ref="E61">INDEX('Reference Data'!$D$1:$O$399,$F$51,12)</f>
        <v>Hispanic</v>
      </c>
    </row>
    <row r="62" spans="1:6" x14ac:dyDescent="0.25">
      <c r="D62" s="164" t="s">
        <v>656</v>
      </c>
      <c r="E62" s="165" t="str" cm="1">
        <f t="array" ref="E62">INDEX('Reference Data'!$D$1:$P$399,$F$51,13)</f>
        <v>Cross</v>
      </c>
    </row>
    <row r="64" spans="1:6" x14ac:dyDescent="0.25">
      <c r="A64" s="166" t="s">
        <v>346</v>
      </c>
      <c r="B64" s="167"/>
      <c r="D64" s="166" t="s">
        <v>343</v>
      </c>
      <c r="E64" s="167"/>
    </row>
    <row r="65" spans="1:6" x14ac:dyDescent="0.25">
      <c r="A65" s="69" t="s">
        <v>4</v>
      </c>
      <c r="B65" s="70" t="str" cm="1">
        <f t="array" ref="B65">INDEX('Patient &amp; Seeker Data '!$A$1:$CE$52,39,$C$2)</f>
        <v>Gary</v>
      </c>
      <c r="D65" s="69" t="s">
        <v>4</v>
      </c>
      <c r="E65" s="70" t="str" cm="1">
        <f t="array" ref="E65">INDEX('Reference Data'!$D$1:$O$399,$F$66,1)</f>
        <v>Jose</v>
      </c>
    </row>
    <row r="66" spans="1:6" x14ac:dyDescent="0.25">
      <c r="A66" s="69" t="s">
        <v>3</v>
      </c>
      <c r="B66" s="70" t="str" cm="1">
        <f t="array" ref="B66">INDEX('Patient &amp; Seeker Data '!$A$1:$CE$52,40,$C$2)</f>
        <v>Adams</v>
      </c>
      <c r="D66" s="69" t="s">
        <v>3</v>
      </c>
      <c r="E66" s="70" t="str">
        <f>B66</f>
        <v>Adams</v>
      </c>
      <c r="F66">
        <f>_xlfn.XMATCH(E66,'Reference Data'!E1:E399)</f>
        <v>5</v>
      </c>
    </row>
    <row r="67" spans="1:6" x14ac:dyDescent="0.25">
      <c r="A67" s="69" t="s">
        <v>2</v>
      </c>
      <c r="B67" s="70" t="str" cm="1">
        <f t="array" ref="B67">INDEX('Patient &amp; Seeker Data '!$A$1:$CE$52,41,$C$2)</f>
        <v>Male</v>
      </c>
      <c r="D67" s="69" t="s">
        <v>2</v>
      </c>
      <c r="E67" s="70" t="str" cm="1">
        <f t="array" ref="E67">INDEX('Reference Data'!$D$1:$O$399,$F$66,3)</f>
        <v>Male</v>
      </c>
    </row>
    <row r="68" spans="1:6" x14ac:dyDescent="0.25">
      <c r="A68" s="69" t="s">
        <v>1</v>
      </c>
      <c r="B68" s="79" cm="1">
        <f t="array" ref="B68">INDEX('Patient &amp; Seeker Data '!$A$1:$CE$52,42,$C$2)</f>
        <v>22</v>
      </c>
      <c r="D68" s="69" t="s">
        <v>1</v>
      </c>
      <c r="E68" s="79" cm="1">
        <f t="array" ref="E68">INDEX('Reference Data'!$D$1:$O$399,F66,4)</f>
        <v>30</v>
      </c>
    </row>
    <row r="69" spans="1:6" x14ac:dyDescent="0.25">
      <c r="A69" s="71" t="s">
        <v>0</v>
      </c>
      <c r="B69" s="72" t="str" cm="1">
        <f t="array" ref="B69">INDEX('Patient &amp; Seeker Data '!$A$1:$CE$52,43,$C$2)</f>
        <v>Brother</v>
      </c>
      <c r="D69" s="69" t="s">
        <v>12</v>
      </c>
      <c r="E69" s="79" t="str" cm="1">
        <f t="array" ref="E69">INDEX('Reference Data'!$D$1:$O$399,$F$66,5)</f>
        <v>FRC - 001</v>
      </c>
    </row>
    <row r="70" spans="1:6" x14ac:dyDescent="0.25">
      <c r="D70" s="69" t="s">
        <v>11</v>
      </c>
      <c r="E70" s="78" cm="1">
        <f t="array" ref="E70">INDEX('Reference Data'!$D$1:$O$399,$F$66,6)</f>
        <v>35252</v>
      </c>
    </row>
    <row r="71" spans="1:6" x14ac:dyDescent="0.25">
      <c r="D71" s="69" t="s">
        <v>10</v>
      </c>
      <c r="E71" s="70" t="str" cm="1">
        <f t="array" ref="E71">INDEX('Reference Data'!$D$1:$O$399,$F$66,7)</f>
        <v>Hazel</v>
      </c>
    </row>
    <row r="72" spans="1:6" x14ac:dyDescent="0.25">
      <c r="D72" s="69" t="s">
        <v>9</v>
      </c>
      <c r="E72" s="70" t="str" cm="1">
        <f t="array" ref="E72">INDEX('Reference Data'!$D$1:$O$399,$F$66,8)</f>
        <v>White</v>
      </c>
    </row>
    <row r="73" spans="1:6" x14ac:dyDescent="0.25">
      <c r="D73" s="69" t="s">
        <v>8</v>
      </c>
      <c r="E73" s="70" t="str" cm="1">
        <f t="array" ref="E73">INDEX('Reference Data'!$D$1:$O$399,$F$66,9)</f>
        <v>5'11"</v>
      </c>
    </row>
    <row r="74" spans="1:6" x14ac:dyDescent="0.25">
      <c r="D74" s="69" t="s">
        <v>7</v>
      </c>
      <c r="E74" s="70" t="str" cm="1">
        <f t="array" ref="E74">INDEX('Reference Data'!$D$1:$O$399,$F$66,10)</f>
        <v>155 lbs</v>
      </c>
    </row>
    <row r="75" spans="1:6" x14ac:dyDescent="0.25">
      <c r="D75" s="69" t="s">
        <v>6</v>
      </c>
      <c r="E75" s="70" t="str" cm="1">
        <f t="array" ref="E75">INDEX('Reference Data'!$D$1:$O$399,$F$66,11)</f>
        <v>English</v>
      </c>
    </row>
    <row r="76" spans="1:6" x14ac:dyDescent="0.25">
      <c r="D76" s="71" t="s">
        <v>5</v>
      </c>
      <c r="E76" s="72" t="str" cm="1">
        <f t="array" ref="E76">INDEX('Reference Data'!$D$1:$O$399,$F$66,12)</f>
        <v>Black</v>
      </c>
    </row>
    <row r="77" spans="1:6" x14ac:dyDescent="0.25">
      <c r="D77" s="164" t="s">
        <v>656</v>
      </c>
      <c r="E77" s="165" cm="1">
        <f t="array" ref="E77">INDEX('Reference Data'!$D$1:$P$399,$F$66,13)</f>
        <v>0</v>
      </c>
    </row>
    <row r="79" spans="1:6" x14ac:dyDescent="0.25">
      <c r="A79" s="168" t="s">
        <v>347</v>
      </c>
      <c r="B79" s="169"/>
      <c r="D79" s="168" t="s">
        <v>343</v>
      </c>
      <c r="E79" s="169"/>
    </row>
    <row r="80" spans="1:6" x14ac:dyDescent="0.25">
      <c r="A80" s="69" t="s">
        <v>4</v>
      </c>
      <c r="B80" s="70" t="str" cm="1">
        <f t="array" ref="B80">INDEX('Patient &amp; Seeker Data '!$A$1:$CE$52,46,$C$2)</f>
        <v>Kayla</v>
      </c>
      <c r="D80" s="69" t="s">
        <v>4</v>
      </c>
      <c r="E80" s="70" t="str" cm="1">
        <f t="array" ref="E80">INDEX('Reference Data'!$D$1:$O$399,$F$81,1)</f>
        <v>Edward</v>
      </c>
    </row>
    <row r="81" spans="1:6" x14ac:dyDescent="0.25">
      <c r="A81" s="69" t="s">
        <v>3</v>
      </c>
      <c r="B81" s="70" t="str" cm="1">
        <f t="array" ref="B81">INDEX('Patient &amp; Seeker Data '!$A$1:$CE$52,47,$C$2)</f>
        <v>Robinson</v>
      </c>
      <c r="D81" s="69" t="s">
        <v>3</v>
      </c>
      <c r="E81" s="70" t="str">
        <f>B81</f>
        <v>Robinson</v>
      </c>
      <c r="F81">
        <f>_xlfn.XMATCH(E81,'Reference Data'!E1:E399)</f>
        <v>330</v>
      </c>
    </row>
    <row r="82" spans="1:6" x14ac:dyDescent="0.25">
      <c r="A82" s="69" t="s">
        <v>2</v>
      </c>
      <c r="B82" s="70" t="str" cm="1">
        <f t="array" ref="B82">INDEX('Patient &amp; Seeker Data '!$A$1:$CE$52,48,$C$2)</f>
        <v>Female</v>
      </c>
      <c r="D82" s="69" t="s">
        <v>2</v>
      </c>
      <c r="E82" s="70" t="str" cm="1">
        <f t="array" ref="E82">INDEX('Reference Data'!$D$1:$O$399,$F$81,3)</f>
        <v>Male</v>
      </c>
    </row>
    <row r="83" spans="1:6" x14ac:dyDescent="0.25">
      <c r="A83" s="69" t="s">
        <v>1</v>
      </c>
      <c r="B83" s="79" cm="1">
        <f t="array" ref="B83">INDEX('Patient &amp; Seeker Data '!$A$1:$CE$52,49,$C$2)</f>
        <v>22</v>
      </c>
      <c r="D83" s="69" t="s">
        <v>1</v>
      </c>
      <c r="E83" s="79" cm="1">
        <f t="array" ref="E83">INDEX('Reference Data'!$D$1:$O$399,$F$81,4)</f>
        <v>30</v>
      </c>
    </row>
    <row r="84" spans="1:6" x14ac:dyDescent="0.25">
      <c r="A84" s="71" t="s">
        <v>0</v>
      </c>
      <c r="B84" s="72" t="str" cm="1">
        <f t="array" ref="B84">INDEX('Patient &amp; Seeker Data '!$A$1:$CE$52,50,$C$2)</f>
        <v>Sister</v>
      </c>
      <c r="D84" s="69" t="s">
        <v>12</v>
      </c>
      <c r="E84" s="79" t="str" cm="1">
        <f t="array" ref="E84">INDEX('Reference Data'!$D$1:$O$399,$F$81,5)</f>
        <v>FRC - 066</v>
      </c>
    </row>
    <row r="85" spans="1:6" x14ac:dyDescent="0.25">
      <c r="D85" s="69" t="s">
        <v>11</v>
      </c>
      <c r="E85" s="78" cm="1">
        <f t="array" ref="E85">INDEX('Reference Data'!$D$1:$O$399,F81,6)</f>
        <v>35213</v>
      </c>
    </row>
    <row r="86" spans="1:6" x14ac:dyDescent="0.25">
      <c r="D86" s="69" t="s">
        <v>10</v>
      </c>
      <c r="E86" s="70" t="str" cm="1">
        <f t="array" ref="E86">INDEX('Reference Data'!$D$1:$O$399,$F$81,7)</f>
        <v>Blue</v>
      </c>
    </row>
    <row r="87" spans="1:6" x14ac:dyDescent="0.25">
      <c r="D87" s="69" t="s">
        <v>9</v>
      </c>
      <c r="E87" s="70" t="str" cm="1">
        <f t="array" ref="E87">INDEX('Reference Data'!$D$1:$O$399,$F$81,8)</f>
        <v>White</v>
      </c>
    </row>
    <row r="88" spans="1:6" x14ac:dyDescent="0.25">
      <c r="D88" s="69" t="s">
        <v>8</v>
      </c>
      <c r="E88" s="70" t="str" cm="1">
        <f t="array" ref="E88">INDEX('Reference Data'!$D$1:$O$399,$F$81,9)</f>
        <v>5'4"</v>
      </c>
    </row>
    <row r="89" spans="1:6" x14ac:dyDescent="0.25">
      <c r="D89" s="69" t="s">
        <v>7</v>
      </c>
      <c r="E89" s="70" t="str" cm="1">
        <f t="array" ref="E89">INDEX('Reference Data'!$D$1:$O$399,$F$81,10)</f>
        <v>120 lbs</v>
      </c>
    </row>
    <row r="90" spans="1:6" x14ac:dyDescent="0.25">
      <c r="D90" s="69" t="s">
        <v>6</v>
      </c>
      <c r="E90" s="70" t="str" cm="1">
        <f t="array" ref="E90">INDEX('Reference Data'!$D$1:$O$399,$F$81,11)</f>
        <v>English</v>
      </c>
    </row>
    <row r="91" spans="1:6" x14ac:dyDescent="0.25">
      <c r="D91" s="71" t="s">
        <v>5</v>
      </c>
      <c r="E91" s="72" t="str" cm="1">
        <f t="array" ref="E91">INDEX('Reference Data'!$D$1:$O$399,$F$81,12)</f>
        <v>Asian</v>
      </c>
    </row>
    <row r="92" spans="1:6" x14ac:dyDescent="0.25">
      <c r="D92" s="164" t="s">
        <v>656</v>
      </c>
      <c r="E92" s="165" cm="1">
        <f t="array" ref="E92">INDEX('Reference Data'!$D$1:$P$399,$F$81,13)</f>
        <v>0</v>
      </c>
    </row>
  </sheetData>
  <mergeCells count="11">
    <mergeCell ref="A64:B64"/>
    <mergeCell ref="D64:E64"/>
    <mergeCell ref="A79:B79"/>
    <mergeCell ref="D79:E79"/>
    <mergeCell ref="A4:B4"/>
    <mergeCell ref="A19:B19"/>
    <mergeCell ref="D19:E19"/>
    <mergeCell ref="A34:B34"/>
    <mergeCell ref="D34:E34"/>
    <mergeCell ref="A49:B49"/>
    <mergeCell ref="D49:E49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D40D99D-6198-40F8-9BC1-71A36DEF1BAC}">
          <x14:formula1>
            <xm:f>'Hospital Participants'!$A:$A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8090B-E1DC-4251-AF68-358FAEC69609}">
  <dimension ref="B1:CG60"/>
  <sheetViews>
    <sheetView workbookViewId="0">
      <selection activeCell="E32" sqref="E32"/>
    </sheetView>
  </sheetViews>
  <sheetFormatPr defaultRowHeight="15" x14ac:dyDescent="0.25"/>
  <cols>
    <col min="1" max="1" width="8.5703125" customWidth="1"/>
    <col min="2" max="2" width="28.42578125" customWidth="1"/>
    <col min="3" max="71" width="21.42578125" customWidth="1"/>
    <col min="72" max="72" width="23.5703125" customWidth="1"/>
    <col min="73" max="83" width="21.42578125" customWidth="1"/>
  </cols>
  <sheetData>
    <row r="1" spans="2:85" ht="15.75" thickBot="1" x14ac:dyDescent="0.3">
      <c r="AT1" s="77"/>
      <c r="AU1" s="127"/>
      <c r="AV1" s="127"/>
      <c r="AW1" s="127"/>
      <c r="AX1" s="127"/>
      <c r="AY1" s="127"/>
      <c r="AZ1" s="77"/>
    </row>
    <row r="2" spans="2:85" ht="65.25" customHeight="1" thickBot="1" x14ac:dyDescent="0.3">
      <c r="B2" s="156" t="s">
        <v>254</v>
      </c>
      <c r="C2" s="156" t="s">
        <v>257</v>
      </c>
      <c r="D2" s="126"/>
      <c r="E2" s="87" t="s">
        <v>115</v>
      </c>
      <c r="F2" s="86" t="s">
        <v>246</v>
      </c>
      <c r="G2" s="87" t="s">
        <v>248</v>
      </c>
      <c r="H2" s="86" t="s">
        <v>123</v>
      </c>
      <c r="I2" s="87" t="s">
        <v>225</v>
      </c>
      <c r="J2" s="86" t="s">
        <v>592</v>
      </c>
      <c r="K2" s="87" t="s">
        <v>252</v>
      </c>
      <c r="L2" s="86" t="s">
        <v>140</v>
      </c>
      <c r="M2" s="87" t="s">
        <v>128</v>
      </c>
      <c r="N2" s="86" t="s">
        <v>137</v>
      </c>
      <c r="O2" s="87" t="s">
        <v>107</v>
      </c>
      <c r="P2" s="86" t="s">
        <v>108</v>
      </c>
      <c r="Q2" s="87" t="s">
        <v>598</v>
      </c>
      <c r="R2" s="86" t="s">
        <v>142</v>
      </c>
      <c r="S2" s="87" t="s">
        <v>250</v>
      </c>
      <c r="T2" s="86" t="s">
        <v>126</v>
      </c>
      <c r="U2" s="87" t="s">
        <v>245</v>
      </c>
      <c r="V2" s="86" t="s">
        <v>230</v>
      </c>
      <c r="W2" s="87" t="s">
        <v>235</v>
      </c>
      <c r="X2" s="86" t="s">
        <v>106</v>
      </c>
      <c r="Y2" s="87" t="s">
        <v>133</v>
      </c>
      <c r="Z2" s="86" t="s">
        <v>242</v>
      </c>
      <c r="AA2" s="104" t="s">
        <v>127</v>
      </c>
      <c r="AB2" s="86" t="s">
        <v>139</v>
      </c>
      <c r="AC2" s="87" t="s">
        <v>136</v>
      </c>
      <c r="AD2" s="86" t="s">
        <v>264</v>
      </c>
      <c r="AE2" s="87" t="s">
        <v>101</v>
      </c>
      <c r="AF2" s="86" t="s">
        <v>117</v>
      </c>
      <c r="AG2" s="87" t="s">
        <v>224</v>
      </c>
      <c r="AH2" s="86" t="s">
        <v>131</v>
      </c>
      <c r="AI2" s="87" t="s">
        <v>119</v>
      </c>
      <c r="AJ2" s="86" t="s">
        <v>593</v>
      </c>
      <c r="AK2" s="87" t="s">
        <v>229</v>
      </c>
      <c r="AL2" s="86" t="s">
        <v>130</v>
      </c>
      <c r="AM2" s="87" t="s">
        <v>116</v>
      </c>
      <c r="AN2" s="86" t="s">
        <v>243</v>
      </c>
      <c r="AO2" s="87" t="s">
        <v>251</v>
      </c>
      <c r="AP2" s="86" t="s">
        <v>138</v>
      </c>
      <c r="AQ2" s="87" t="s">
        <v>114</v>
      </c>
      <c r="AR2" s="86" t="s">
        <v>247</v>
      </c>
      <c r="AS2" s="87" t="s">
        <v>249</v>
      </c>
      <c r="AT2" s="86" t="s">
        <v>241</v>
      </c>
      <c r="AU2" s="87" t="s">
        <v>240</v>
      </c>
      <c r="AV2" s="86" t="s">
        <v>223</v>
      </c>
      <c r="AW2" s="87" t="s">
        <v>105</v>
      </c>
      <c r="AX2" s="86" t="s">
        <v>111</v>
      </c>
      <c r="AY2" s="87" t="s">
        <v>109</v>
      </c>
      <c r="AZ2" s="86" t="s">
        <v>237</v>
      </c>
      <c r="BA2" s="87" t="s">
        <v>104</v>
      </c>
      <c r="BB2" s="86" t="s">
        <v>239</v>
      </c>
      <c r="BC2" s="87" t="s">
        <v>121</v>
      </c>
      <c r="BD2" s="86" t="s">
        <v>233</v>
      </c>
      <c r="BE2" s="87" t="s">
        <v>234</v>
      </c>
      <c r="BF2" s="86" t="s">
        <v>238</v>
      </c>
      <c r="BG2" s="87" t="s">
        <v>348</v>
      </c>
      <c r="BH2" s="86" t="s">
        <v>112</v>
      </c>
      <c r="BI2" s="87" t="s">
        <v>122</v>
      </c>
      <c r="BJ2" s="86" t="s">
        <v>124</v>
      </c>
      <c r="BK2" s="87" t="s">
        <v>265</v>
      </c>
      <c r="BL2" s="86" t="s">
        <v>232</v>
      </c>
      <c r="BM2" s="87" t="s">
        <v>113</v>
      </c>
      <c r="BN2" s="86" t="s">
        <v>132</v>
      </c>
      <c r="BO2" s="87" t="s">
        <v>227</v>
      </c>
      <c r="BP2" s="86" t="s">
        <v>594</v>
      </c>
      <c r="BQ2" s="87" t="s">
        <v>134</v>
      </c>
      <c r="BR2" s="86" t="s">
        <v>110</v>
      </c>
      <c r="BS2" s="87" t="s">
        <v>231</v>
      </c>
      <c r="BT2" s="86" t="s">
        <v>226</v>
      </c>
      <c r="BU2" s="87" t="s">
        <v>102</v>
      </c>
      <c r="BV2" s="86" t="s">
        <v>103</v>
      </c>
      <c r="BW2" s="87" t="s">
        <v>125</v>
      </c>
      <c r="BX2" s="86" t="s">
        <v>135</v>
      </c>
      <c r="BY2" s="87" t="s">
        <v>256</v>
      </c>
      <c r="BZ2" s="86" t="s">
        <v>129</v>
      </c>
      <c r="CA2" s="87" t="s">
        <v>236</v>
      </c>
      <c r="CB2" s="86" t="s">
        <v>118</v>
      </c>
      <c r="CC2" s="87" t="s">
        <v>228</v>
      </c>
      <c r="CD2" s="86" t="s">
        <v>141</v>
      </c>
      <c r="CE2" s="87" t="s">
        <v>244</v>
      </c>
      <c r="CF2" s="77"/>
      <c r="CG2" s="77"/>
    </row>
    <row r="3" spans="2:85" x14ac:dyDescent="0.25">
      <c r="B3" s="182" t="s">
        <v>255</v>
      </c>
      <c r="C3" s="184" t="s">
        <v>259</v>
      </c>
      <c r="D3" s="66" t="s">
        <v>4</v>
      </c>
      <c r="E3" s="35" t="s">
        <v>349</v>
      </c>
      <c r="F3" s="85" t="s">
        <v>599</v>
      </c>
      <c r="G3" s="36" t="s">
        <v>351</v>
      </c>
      <c r="H3" s="35" t="s">
        <v>352</v>
      </c>
      <c r="I3" s="97" t="s">
        <v>596</v>
      </c>
      <c r="J3" s="35" t="s">
        <v>354</v>
      </c>
      <c r="K3" s="35" t="s">
        <v>601</v>
      </c>
      <c r="L3" s="35" t="s">
        <v>603</v>
      </c>
      <c r="M3" s="90" t="s">
        <v>194</v>
      </c>
      <c r="N3" s="35" t="s">
        <v>357</v>
      </c>
      <c r="O3" s="36" t="s">
        <v>354</v>
      </c>
      <c r="P3" s="35" t="s">
        <v>605</v>
      </c>
      <c r="Q3" s="46" t="s">
        <v>608</v>
      </c>
      <c r="R3" s="35" t="s">
        <v>360</v>
      </c>
      <c r="S3" s="36" t="s">
        <v>361</v>
      </c>
      <c r="T3" s="35" t="s">
        <v>609</v>
      </c>
      <c r="U3" s="36" t="s">
        <v>611</v>
      </c>
      <c r="V3" s="35" t="s">
        <v>364</v>
      </c>
      <c r="W3" s="36" t="s">
        <v>365</v>
      </c>
      <c r="X3" s="35" t="s">
        <v>613</v>
      </c>
      <c r="Y3" s="46" t="s">
        <v>615</v>
      </c>
      <c r="Z3" s="35" t="s">
        <v>368</v>
      </c>
      <c r="AA3" s="36" t="s">
        <v>369</v>
      </c>
      <c r="AB3" s="35" t="s">
        <v>617</v>
      </c>
      <c r="AC3" s="83" t="s">
        <v>194</v>
      </c>
      <c r="AD3" s="35" t="s">
        <v>613</v>
      </c>
      <c r="AE3" s="36" t="s">
        <v>621</v>
      </c>
      <c r="AF3" s="35" t="s">
        <v>623</v>
      </c>
      <c r="AG3" s="46" t="s">
        <v>372</v>
      </c>
      <c r="AH3" s="35" t="s">
        <v>373</v>
      </c>
      <c r="AI3" s="36" t="s">
        <v>374</v>
      </c>
      <c r="AJ3" s="35" t="s">
        <v>375</v>
      </c>
      <c r="AK3" s="36" t="s">
        <v>353</v>
      </c>
      <c r="AL3" s="35" t="s">
        <v>376</v>
      </c>
      <c r="AM3" s="36" t="s">
        <v>619</v>
      </c>
      <c r="AN3" s="35" t="s">
        <v>626</v>
      </c>
      <c r="AO3" s="46" t="s">
        <v>379</v>
      </c>
      <c r="AP3" s="35" t="s">
        <v>380</v>
      </c>
      <c r="AQ3" s="35" t="s">
        <v>381</v>
      </c>
      <c r="AR3" s="35" t="s">
        <v>382</v>
      </c>
      <c r="AS3" s="36" t="s">
        <v>383</v>
      </c>
      <c r="AT3" s="35" t="s">
        <v>629</v>
      </c>
      <c r="AU3" s="36" t="s">
        <v>630</v>
      </c>
      <c r="AV3" s="85" t="s">
        <v>194</v>
      </c>
      <c r="AW3" s="48" t="s">
        <v>385</v>
      </c>
      <c r="AX3" s="35" t="s">
        <v>378</v>
      </c>
      <c r="AY3" s="35" t="s">
        <v>386</v>
      </c>
      <c r="AZ3" s="35" t="s">
        <v>387</v>
      </c>
      <c r="BA3" s="36" t="s">
        <v>388</v>
      </c>
      <c r="BB3" s="35" t="s">
        <v>632</v>
      </c>
      <c r="BC3" s="36" t="s">
        <v>389</v>
      </c>
      <c r="BD3" s="35" t="s">
        <v>389</v>
      </c>
      <c r="BE3" s="36" t="s">
        <v>390</v>
      </c>
      <c r="BF3" s="130" t="s">
        <v>391</v>
      </c>
      <c r="BG3" s="75" t="s">
        <v>352</v>
      </c>
      <c r="BH3" s="76" t="s">
        <v>373</v>
      </c>
      <c r="BI3" s="75" t="s">
        <v>634</v>
      </c>
      <c r="BJ3" s="76" t="s">
        <v>392</v>
      </c>
      <c r="BK3" s="75" t="s">
        <v>636</v>
      </c>
      <c r="BL3" s="76" t="s">
        <v>393</v>
      </c>
      <c r="BM3" s="92" t="s">
        <v>638</v>
      </c>
      <c r="BN3" s="46" t="s">
        <v>352</v>
      </c>
      <c r="BO3" s="35" t="s">
        <v>640</v>
      </c>
      <c r="BP3" s="36" t="s">
        <v>352</v>
      </c>
      <c r="BQ3" s="35" t="s">
        <v>611</v>
      </c>
      <c r="BR3" s="36" t="s">
        <v>393</v>
      </c>
      <c r="BS3" s="35" t="s">
        <v>395</v>
      </c>
      <c r="BT3" s="48" t="s">
        <v>396</v>
      </c>
      <c r="BU3" s="35" t="s">
        <v>643</v>
      </c>
      <c r="BV3" s="36" t="s">
        <v>398</v>
      </c>
      <c r="BW3" s="35" t="s">
        <v>391</v>
      </c>
      <c r="BX3" s="36" t="s">
        <v>394</v>
      </c>
      <c r="BY3" s="35" t="s">
        <v>398</v>
      </c>
      <c r="BZ3" s="36" t="s">
        <v>399</v>
      </c>
      <c r="CA3" s="35" t="s">
        <v>394</v>
      </c>
      <c r="CB3" s="48" t="s">
        <v>400</v>
      </c>
      <c r="CC3" s="35" t="s">
        <v>645</v>
      </c>
      <c r="CD3" s="36" t="s">
        <v>355</v>
      </c>
      <c r="CE3" s="47" t="s">
        <v>401</v>
      </c>
      <c r="CF3" s="77"/>
      <c r="CG3" s="77"/>
    </row>
    <row r="4" spans="2:85" x14ac:dyDescent="0.25">
      <c r="B4" s="183"/>
      <c r="C4" s="185"/>
      <c r="D4" s="37" t="s">
        <v>3</v>
      </c>
      <c r="E4" s="89" t="s">
        <v>145</v>
      </c>
      <c r="F4" s="125" t="s">
        <v>600</v>
      </c>
      <c r="G4" s="83" t="s">
        <v>204</v>
      </c>
      <c r="H4" s="85" t="s">
        <v>146</v>
      </c>
      <c r="I4" s="98" t="s">
        <v>597</v>
      </c>
      <c r="J4" s="83" t="s">
        <v>189</v>
      </c>
      <c r="K4" s="95" t="s">
        <v>602</v>
      </c>
      <c r="L4" s="107" t="s">
        <v>604</v>
      </c>
      <c r="M4" s="46" t="s">
        <v>148</v>
      </c>
      <c r="N4" s="85" t="s">
        <v>221</v>
      </c>
      <c r="O4" s="83" t="s">
        <v>209</v>
      </c>
      <c r="P4" s="95" t="s">
        <v>606</v>
      </c>
      <c r="Q4" s="107" t="s">
        <v>607</v>
      </c>
      <c r="R4" s="35" t="s">
        <v>191</v>
      </c>
      <c r="S4" s="83" t="s">
        <v>150</v>
      </c>
      <c r="T4" s="95" t="s">
        <v>610</v>
      </c>
      <c r="U4" s="107" t="s">
        <v>612</v>
      </c>
      <c r="V4" s="35" t="s">
        <v>193</v>
      </c>
      <c r="W4" s="36" t="s">
        <v>219</v>
      </c>
      <c r="X4" s="95" t="s">
        <v>614</v>
      </c>
      <c r="Y4" s="107" t="s">
        <v>616</v>
      </c>
      <c r="Z4" s="35" t="s">
        <v>152</v>
      </c>
      <c r="AA4" s="36" t="s">
        <v>153</v>
      </c>
      <c r="AB4" s="95" t="s">
        <v>625</v>
      </c>
      <c r="AC4" s="83" t="s">
        <v>197</v>
      </c>
      <c r="AD4" s="95" t="s">
        <v>618</v>
      </c>
      <c r="AE4" s="107" t="s">
        <v>622</v>
      </c>
      <c r="AF4" s="95" t="s">
        <v>624</v>
      </c>
      <c r="AG4" s="83" t="s">
        <v>156</v>
      </c>
      <c r="AH4" s="35" t="s">
        <v>157</v>
      </c>
      <c r="AI4" s="83" t="s">
        <v>158</v>
      </c>
      <c r="AJ4" s="35" t="s">
        <v>159</v>
      </c>
      <c r="AK4" s="36" t="s">
        <v>160</v>
      </c>
      <c r="AL4" s="35" t="s">
        <v>161</v>
      </c>
      <c r="AM4" s="107" t="s">
        <v>620</v>
      </c>
      <c r="AN4" s="95" t="s">
        <v>627</v>
      </c>
      <c r="AO4" s="36" t="s">
        <v>163</v>
      </c>
      <c r="AP4" s="35" t="s">
        <v>164</v>
      </c>
      <c r="AQ4" s="36" t="s">
        <v>165</v>
      </c>
      <c r="AR4" s="35" t="s">
        <v>199</v>
      </c>
      <c r="AS4" s="83" t="s">
        <v>166</v>
      </c>
      <c r="AT4" s="95" t="s">
        <v>628</v>
      </c>
      <c r="AU4" s="107" t="s">
        <v>631</v>
      </c>
      <c r="AV4" s="35" t="s">
        <v>168</v>
      </c>
      <c r="AW4" s="83" t="s">
        <v>190</v>
      </c>
      <c r="AX4" s="85" t="s">
        <v>200</v>
      </c>
      <c r="AY4" s="36" t="s">
        <v>169</v>
      </c>
      <c r="AZ4" s="35" t="s">
        <v>201</v>
      </c>
      <c r="BA4" s="36" t="s">
        <v>170</v>
      </c>
      <c r="BB4" s="95" t="s">
        <v>633</v>
      </c>
      <c r="BC4" s="83" t="s">
        <v>220</v>
      </c>
      <c r="BD4" s="85" t="s">
        <v>172</v>
      </c>
      <c r="BE4" s="36" t="s">
        <v>202</v>
      </c>
      <c r="BF4" s="88" t="s">
        <v>215</v>
      </c>
      <c r="BG4" s="88" t="s">
        <v>173</v>
      </c>
      <c r="BH4" s="84" t="s">
        <v>174</v>
      </c>
      <c r="BI4" s="108" t="s">
        <v>635</v>
      </c>
      <c r="BJ4" s="33" t="s">
        <v>203</v>
      </c>
      <c r="BK4" s="108" t="s">
        <v>637</v>
      </c>
      <c r="BL4" s="84" t="s">
        <v>205</v>
      </c>
      <c r="BM4" s="108" t="s">
        <v>639</v>
      </c>
      <c r="BN4" s="36" t="s">
        <v>177</v>
      </c>
      <c r="BO4" s="95" t="s">
        <v>641</v>
      </c>
      <c r="BP4" s="36" t="s">
        <v>179</v>
      </c>
      <c r="BQ4" s="95" t="s">
        <v>642</v>
      </c>
      <c r="BR4" s="36" t="s">
        <v>207</v>
      </c>
      <c r="BS4" s="85" t="s">
        <v>180</v>
      </c>
      <c r="BT4" s="83" t="s">
        <v>212</v>
      </c>
      <c r="BU4" s="95" t="s">
        <v>644</v>
      </c>
      <c r="BV4" s="83" t="s">
        <v>182</v>
      </c>
      <c r="BW4" s="35" t="s">
        <v>183</v>
      </c>
      <c r="BX4" s="83" t="s">
        <v>184</v>
      </c>
      <c r="BY4" s="35" t="s">
        <v>185</v>
      </c>
      <c r="BZ4" s="83" t="s">
        <v>186</v>
      </c>
      <c r="CA4" s="85" t="s">
        <v>187</v>
      </c>
      <c r="CB4" s="36" t="s">
        <v>216</v>
      </c>
      <c r="CC4" s="95" t="s">
        <v>646</v>
      </c>
      <c r="CD4" s="36" t="s">
        <v>208</v>
      </c>
      <c r="CE4" s="85" t="s">
        <v>210</v>
      </c>
      <c r="CF4" s="77"/>
      <c r="CG4" s="77"/>
    </row>
    <row r="5" spans="2:85" x14ac:dyDescent="0.25">
      <c r="B5" s="183"/>
      <c r="C5" s="185"/>
      <c r="D5" s="34" t="s">
        <v>2</v>
      </c>
      <c r="E5" s="49" t="s">
        <v>15</v>
      </c>
      <c r="F5" s="32" t="s">
        <v>15</v>
      </c>
      <c r="G5" s="33" t="s">
        <v>15</v>
      </c>
      <c r="H5" s="32" t="s">
        <v>15</v>
      </c>
      <c r="I5" s="99" t="s">
        <v>15</v>
      </c>
      <c r="J5" s="32" t="s">
        <v>15</v>
      </c>
      <c r="K5" s="32" t="s">
        <v>15</v>
      </c>
      <c r="L5" s="33" t="s">
        <v>15</v>
      </c>
      <c r="M5" s="45" t="s">
        <v>15</v>
      </c>
      <c r="N5" s="32" t="s">
        <v>15</v>
      </c>
      <c r="O5" s="33" t="s">
        <v>15</v>
      </c>
      <c r="P5" s="32" t="s">
        <v>15</v>
      </c>
      <c r="Q5" s="33" t="s">
        <v>15</v>
      </c>
      <c r="R5" s="32" t="s">
        <v>15</v>
      </c>
      <c r="S5" s="33" t="s">
        <v>15</v>
      </c>
      <c r="T5" s="32" t="s">
        <v>15</v>
      </c>
      <c r="U5" s="33" t="s">
        <v>15</v>
      </c>
      <c r="V5" s="32" t="s">
        <v>15</v>
      </c>
      <c r="W5" s="33" t="s">
        <v>15</v>
      </c>
      <c r="X5" s="32" t="s">
        <v>15</v>
      </c>
      <c r="Y5" s="33" t="s">
        <v>15</v>
      </c>
      <c r="Z5" s="32" t="s">
        <v>15</v>
      </c>
      <c r="AA5" s="33" t="s">
        <v>15</v>
      </c>
      <c r="AB5" s="32" t="s">
        <v>15</v>
      </c>
      <c r="AC5" s="33" t="s">
        <v>15</v>
      </c>
      <c r="AD5" s="32" t="s">
        <v>15</v>
      </c>
      <c r="AE5" s="33" t="s">
        <v>15</v>
      </c>
      <c r="AF5" s="32" t="s">
        <v>15</v>
      </c>
      <c r="AG5" s="33" t="s">
        <v>15</v>
      </c>
      <c r="AH5" s="32" t="s">
        <v>15</v>
      </c>
      <c r="AI5" s="33" t="s">
        <v>15</v>
      </c>
      <c r="AJ5" s="32" t="s">
        <v>15</v>
      </c>
      <c r="AK5" s="33" t="s">
        <v>15</v>
      </c>
      <c r="AL5" s="32" t="s">
        <v>15</v>
      </c>
      <c r="AM5" s="33" t="s">
        <v>15</v>
      </c>
      <c r="AN5" s="32" t="s">
        <v>15</v>
      </c>
      <c r="AO5" s="33" t="s">
        <v>15</v>
      </c>
      <c r="AP5" s="32" t="s">
        <v>15</v>
      </c>
      <c r="AQ5" s="33" t="s">
        <v>15</v>
      </c>
      <c r="AR5" s="32" t="s">
        <v>15</v>
      </c>
      <c r="AS5" s="33" t="s">
        <v>15</v>
      </c>
      <c r="AT5" s="32" t="s">
        <v>15</v>
      </c>
      <c r="AU5" s="33" t="s">
        <v>15</v>
      </c>
      <c r="AV5" s="32" t="s">
        <v>15</v>
      </c>
      <c r="AW5" s="33" t="s">
        <v>15</v>
      </c>
      <c r="AX5" s="32" t="s">
        <v>15</v>
      </c>
      <c r="AY5" s="33" t="s">
        <v>15</v>
      </c>
      <c r="AZ5" s="32" t="s">
        <v>15</v>
      </c>
      <c r="BA5" s="33" t="s">
        <v>15</v>
      </c>
      <c r="BB5" s="32" t="s">
        <v>15</v>
      </c>
      <c r="BC5" s="33" t="s">
        <v>15</v>
      </c>
      <c r="BD5" s="32" t="s">
        <v>15</v>
      </c>
      <c r="BE5" s="33" t="s">
        <v>15</v>
      </c>
      <c r="BF5" s="32" t="s">
        <v>15</v>
      </c>
      <c r="BG5" s="32" t="s">
        <v>15</v>
      </c>
      <c r="BH5" s="33" t="s">
        <v>15</v>
      </c>
      <c r="BI5" s="32" t="s">
        <v>15</v>
      </c>
      <c r="BJ5" s="33" t="s">
        <v>15</v>
      </c>
      <c r="BK5" s="32" t="s">
        <v>15</v>
      </c>
      <c r="BL5" s="33" t="s">
        <v>15</v>
      </c>
      <c r="BM5" s="32" t="s">
        <v>15</v>
      </c>
      <c r="BN5" s="33" t="s">
        <v>15</v>
      </c>
      <c r="BO5" s="32" t="s">
        <v>15</v>
      </c>
      <c r="BP5" s="33" t="s">
        <v>15</v>
      </c>
      <c r="BQ5" s="32" t="s">
        <v>15</v>
      </c>
      <c r="BR5" s="33" t="s">
        <v>15</v>
      </c>
      <c r="BS5" s="32" t="s">
        <v>15</v>
      </c>
      <c r="BT5" s="33" t="s">
        <v>15</v>
      </c>
      <c r="BU5" s="32" t="s">
        <v>15</v>
      </c>
      <c r="BV5" s="33" t="s">
        <v>15</v>
      </c>
      <c r="BW5" s="32" t="s">
        <v>15</v>
      </c>
      <c r="BX5" s="33" t="s">
        <v>15</v>
      </c>
      <c r="BY5" s="32" t="s">
        <v>15</v>
      </c>
      <c r="BZ5" s="33" t="s">
        <v>15</v>
      </c>
      <c r="CA5" s="32" t="s">
        <v>15</v>
      </c>
      <c r="CB5" s="33" t="s">
        <v>15</v>
      </c>
      <c r="CC5" s="32" t="s">
        <v>15</v>
      </c>
      <c r="CD5" s="33" t="s">
        <v>15</v>
      </c>
      <c r="CE5" s="32" t="s">
        <v>15</v>
      </c>
      <c r="CF5" s="77"/>
      <c r="CG5" s="77"/>
    </row>
    <row r="6" spans="2:85" ht="15.75" thickBot="1" x14ac:dyDescent="0.3">
      <c r="B6" s="183"/>
      <c r="C6" s="185"/>
      <c r="D6" s="43" t="s">
        <v>1</v>
      </c>
      <c r="E6" s="109">
        <v>30</v>
      </c>
      <c r="F6" s="109">
        <v>26</v>
      </c>
      <c r="G6" s="109">
        <v>34</v>
      </c>
      <c r="H6" s="109">
        <v>34</v>
      </c>
      <c r="I6" s="109">
        <v>30</v>
      </c>
      <c r="J6" s="109">
        <v>27</v>
      </c>
      <c r="K6" s="109">
        <v>34</v>
      </c>
      <c r="L6" s="109">
        <v>29</v>
      </c>
      <c r="M6" s="109">
        <v>28</v>
      </c>
      <c r="N6" s="109">
        <v>36</v>
      </c>
      <c r="O6" s="109">
        <v>27</v>
      </c>
      <c r="P6" s="109">
        <v>32</v>
      </c>
      <c r="Q6" s="109">
        <v>36</v>
      </c>
      <c r="R6" s="109">
        <v>31</v>
      </c>
      <c r="S6" s="109">
        <v>33</v>
      </c>
      <c r="T6" s="109">
        <v>29</v>
      </c>
      <c r="U6" s="109">
        <v>27</v>
      </c>
      <c r="V6" s="109">
        <v>33</v>
      </c>
      <c r="W6" s="109">
        <v>31</v>
      </c>
      <c r="X6" s="109">
        <v>33</v>
      </c>
      <c r="Y6" s="109">
        <v>27</v>
      </c>
      <c r="Z6" s="109">
        <v>27</v>
      </c>
      <c r="AA6" s="109">
        <v>31</v>
      </c>
      <c r="AB6" s="109">
        <v>30</v>
      </c>
      <c r="AC6" s="109">
        <v>28</v>
      </c>
      <c r="AD6" s="109">
        <v>33</v>
      </c>
      <c r="AE6" s="109">
        <v>30</v>
      </c>
      <c r="AF6" s="109">
        <v>27</v>
      </c>
      <c r="AG6" s="109">
        <v>35</v>
      </c>
      <c r="AH6" s="109">
        <v>36</v>
      </c>
      <c r="AI6" s="109">
        <v>34</v>
      </c>
      <c r="AJ6" s="109">
        <v>31</v>
      </c>
      <c r="AK6" s="109">
        <v>30</v>
      </c>
      <c r="AL6" s="109">
        <v>29</v>
      </c>
      <c r="AM6" s="109">
        <v>36</v>
      </c>
      <c r="AN6" s="109">
        <v>32</v>
      </c>
      <c r="AO6" s="109">
        <v>34</v>
      </c>
      <c r="AP6" s="109">
        <v>33</v>
      </c>
      <c r="AQ6" s="109">
        <v>32</v>
      </c>
      <c r="AR6" s="109">
        <v>29</v>
      </c>
      <c r="AS6" s="109">
        <v>33</v>
      </c>
      <c r="AT6" s="109">
        <v>31</v>
      </c>
      <c r="AU6" s="109">
        <v>27</v>
      </c>
      <c r="AV6" s="109">
        <v>28</v>
      </c>
      <c r="AW6" s="109">
        <v>26</v>
      </c>
      <c r="AX6" s="109">
        <v>32</v>
      </c>
      <c r="AY6" s="109">
        <v>28</v>
      </c>
      <c r="AZ6" s="109">
        <v>32</v>
      </c>
      <c r="BA6" s="109">
        <v>28</v>
      </c>
      <c r="BB6" s="109">
        <v>33</v>
      </c>
      <c r="BC6" s="109">
        <v>28</v>
      </c>
      <c r="BD6" s="109">
        <v>28</v>
      </c>
      <c r="BE6" s="109">
        <v>27</v>
      </c>
      <c r="BF6" s="109">
        <v>29</v>
      </c>
      <c r="BG6" s="109">
        <v>34</v>
      </c>
      <c r="BH6" s="109">
        <v>36</v>
      </c>
      <c r="BI6" s="109">
        <v>36</v>
      </c>
      <c r="BJ6" s="109">
        <v>26</v>
      </c>
      <c r="BK6" s="109">
        <v>29</v>
      </c>
      <c r="BL6" s="109">
        <v>30</v>
      </c>
      <c r="BM6" s="109">
        <v>28</v>
      </c>
      <c r="BN6" s="109">
        <v>34</v>
      </c>
      <c r="BO6" s="109">
        <v>31</v>
      </c>
      <c r="BP6" s="109">
        <v>34</v>
      </c>
      <c r="BQ6" s="109">
        <v>27</v>
      </c>
      <c r="BR6" s="109">
        <v>30</v>
      </c>
      <c r="BS6" s="109">
        <v>31</v>
      </c>
      <c r="BT6" s="109">
        <v>32</v>
      </c>
      <c r="BU6" s="109">
        <v>36</v>
      </c>
      <c r="BV6" s="109">
        <v>33</v>
      </c>
      <c r="BW6" s="109">
        <v>29</v>
      </c>
      <c r="BX6" s="109">
        <v>31</v>
      </c>
      <c r="BY6" s="109">
        <v>33</v>
      </c>
      <c r="BZ6" s="109">
        <v>34</v>
      </c>
      <c r="CA6" s="109">
        <v>31</v>
      </c>
      <c r="CB6" s="109">
        <v>34</v>
      </c>
      <c r="CC6" s="109">
        <v>31</v>
      </c>
      <c r="CD6" s="109">
        <v>34</v>
      </c>
      <c r="CE6" s="109">
        <v>33</v>
      </c>
      <c r="CF6" s="77"/>
      <c r="CG6" s="77"/>
    </row>
    <row r="7" spans="2:85" ht="30.75" thickBot="1" x14ac:dyDescent="0.3">
      <c r="B7" s="74" t="s">
        <v>655</v>
      </c>
      <c r="C7" s="65"/>
      <c r="D7" s="43" t="s">
        <v>12</v>
      </c>
      <c r="E7" s="110" t="s">
        <v>20</v>
      </c>
      <c r="F7" s="111" t="s">
        <v>21</v>
      </c>
      <c r="G7" s="112" t="s">
        <v>22</v>
      </c>
      <c r="H7" s="111" t="s">
        <v>23</v>
      </c>
      <c r="I7" s="113" t="s">
        <v>24</v>
      </c>
      <c r="J7" s="111" t="s">
        <v>25</v>
      </c>
      <c r="K7" s="111" t="s">
        <v>26</v>
      </c>
      <c r="L7" s="112" t="s">
        <v>27</v>
      </c>
      <c r="M7" s="114" t="s">
        <v>28</v>
      </c>
      <c r="N7" s="111" t="s">
        <v>29</v>
      </c>
      <c r="O7" s="112" t="s">
        <v>30</v>
      </c>
      <c r="P7" s="111" t="s">
        <v>31</v>
      </c>
      <c r="Q7" s="157" t="s">
        <v>32</v>
      </c>
      <c r="R7" s="111" t="s">
        <v>33</v>
      </c>
      <c r="S7" s="112" t="s">
        <v>34</v>
      </c>
      <c r="T7" s="111" t="s">
        <v>35</v>
      </c>
      <c r="U7" s="112" t="s">
        <v>36</v>
      </c>
      <c r="V7" s="111" t="s">
        <v>37</v>
      </c>
      <c r="W7" s="112" t="s">
        <v>38</v>
      </c>
      <c r="X7" s="111" t="s">
        <v>39</v>
      </c>
      <c r="Y7" s="112" t="s">
        <v>40</v>
      </c>
      <c r="Z7" s="111" t="s">
        <v>41</v>
      </c>
      <c r="AA7" s="112" t="s">
        <v>42</v>
      </c>
      <c r="AB7" s="111" t="s">
        <v>43</v>
      </c>
      <c r="AC7" s="112" t="s">
        <v>44</v>
      </c>
      <c r="AD7" s="111" t="s">
        <v>45</v>
      </c>
      <c r="AE7" s="112" t="s">
        <v>46</v>
      </c>
      <c r="AF7" s="111" t="s">
        <v>47</v>
      </c>
      <c r="AG7" s="112" t="s">
        <v>48</v>
      </c>
      <c r="AH7" s="111" t="s">
        <v>49</v>
      </c>
      <c r="AI7" s="157" t="s">
        <v>50</v>
      </c>
      <c r="AJ7" s="111" t="s">
        <v>51</v>
      </c>
      <c r="AK7" s="112" t="s">
        <v>52</v>
      </c>
      <c r="AL7" s="111" t="s">
        <v>53</v>
      </c>
      <c r="AM7" s="112" t="s">
        <v>54</v>
      </c>
      <c r="AN7" s="111" t="s">
        <v>55</v>
      </c>
      <c r="AO7" s="112" t="s">
        <v>56</v>
      </c>
      <c r="AP7" s="158" t="s">
        <v>57</v>
      </c>
      <c r="AQ7" s="112" t="s">
        <v>58</v>
      </c>
      <c r="AR7" s="111" t="s">
        <v>59</v>
      </c>
      <c r="AS7" s="112" t="s">
        <v>60</v>
      </c>
      <c r="AT7" s="111" t="s">
        <v>61</v>
      </c>
      <c r="AU7" s="112" t="s">
        <v>62</v>
      </c>
      <c r="AV7" s="111" t="s">
        <v>63</v>
      </c>
      <c r="AW7" s="157" t="s">
        <v>64</v>
      </c>
      <c r="AX7" s="111" t="s">
        <v>65</v>
      </c>
      <c r="AY7" s="112" t="s">
        <v>66</v>
      </c>
      <c r="AZ7" s="111" t="s">
        <v>67</v>
      </c>
      <c r="BA7" s="112" t="s">
        <v>68</v>
      </c>
      <c r="BB7" s="111" t="s">
        <v>69</v>
      </c>
      <c r="BC7" s="157" t="s">
        <v>70</v>
      </c>
      <c r="BD7" s="111" t="s">
        <v>71</v>
      </c>
      <c r="BE7" s="157" t="s">
        <v>72</v>
      </c>
      <c r="BF7" s="111" t="s">
        <v>654</v>
      </c>
      <c r="BG7" s="157" t="s">
        <v>73</v>
      </c>
      <c r="BH7" s="111" t="s">
        <v>74</v>
      </c>
      <c r="BI7" s="112" t="s">
        <v>75</v>
      </c>
      <c r="BJ7" s="111" t="s">
        <v>76</v>
      </c>
      <c r="BK7" s="112" t="s">
        <v>77</v>
      </c>
      <c r="BL7" s="111" t="s">
        <v>78</v>
      </c>
      <c r="BM7" s="112" t="s">
        <v>79</v>
      </c>
      <c r="BN7" s="111" t="s">
        <v>80</v>
      </c>
      <c r="BO7" s="112" t="s">
        <v>81</v>
      </c>
      <c r="BP7" s="111" t="s">
        <v>82</v>
      </c>
      <c r="BQ7" s="112" t="s">
        <v>83</v>
      </c>
      <c r="BR7" s="158" t="s">
        <v>84</v>
      </c>
      <c r="BS7" s="112" t="s">
        <v>85</v>
      </c>
      <c r="BT7" s="111" t="s">
        <v>86</v>
      </c>
      <c r="BU7" s="112" t="s">
        <v>87</v>
      </c>
      <c r="BV7" s="111" t="s">
        <v>88</v>
      </c>
      <c r="BW7" s="112" t="s">
        <v>89</v>
      </c>
      <c r="BX7" s="111" t="s">
        <v>90</v>
      </c>
      <c r="BY7" s="157" t="s">
        <v>91</v>
      </c>
      <c r="BZ7" s="111" t="s">
        <v>92</v>
      </c>
      <c r="CA7" s="157" t="s">
        <v>93</v>
      </c>
      <c r="CB7" s="111" t="s">
        <v>94</v>
      </c>
      <c r="CC7" s="112" t="s">
        <v>95</v>
      </c>
      <c r="CD7" s="111" t="s">
        <v>96</v>
      </c>
      <c r="CE7" s="152" t="s">
        <v>97</v>
      </c>
      <c r="CF7" s="77"/>
      <c r="CG7" s="77"/>
    </row>
    <row r="8" spans="2:85" x14ac:dyDescent="0.25">
      <c r="B8" s="186" t="s">
        <v>255</v>
      </c>
      <c r="C8" s="186" t="s">
        <v>255</v>
      </c>
      <c r="D8" s="66" t="s">
        <v>11</v>
      </c>
      <c r="E8" s="115">
        <v>35252</v>
      </c>
      <c r="F8" s="116">
        <v>36426</v>
      </c>
      <c r="G8" s="117">
        <v>33466</v>
      </c>
      <c r="H8" s="116">
        <v>33782</v>
      </c>
      <c r="I8" s="118">
        <v>35059</v>
      </c>
      <c r="J8" s="116">
        <v>36307</v>
      </c>
      <c r="K8" s="116">
        <v>33576</v>
      </c>
      <c r="L8" s="116">
        <v>35463</v>
      </c>
      <c r="M8" s="119">
        <v>35875</v>
      </c>
      <c r="N8" s="116">
        <v>32902</v>
      </c>
      <c r="O8" s="117">
        <v>36307</v>
      </c>
      <c r="P8" s="116">
        <v>34510</v>
      </c>
      <c r="Q8" s="117">
        <v>32966</v>
      </c>
      <c r="R8" s="116">
        <v>34760</v>
      </c>
      <c r="S8" s="117">
        <v>33819</v>
      </c>
      <c r="T8" s="116">
        <v>35428</v>
      </c>
      <c r="U8" s="117">
        <v>36076</v>
      </c>
      <c r="V8" s="116">
        <v>34020</v>
      </c>
      <c r="W8" s="117">
        <v>34851</v>
      </c>
      <c r="X8" s="116">
        <v>34039</v>
      </c>
      <c r="Y8" s="117">
        <v>36235</v>
      </c>
      <c r="Z8" s="116">
        <v>36304</v>
      </c>
      <c r="AA8" s="117">
        <v>34623</v>
      </c>
      <c r="AB8" s="116">
        <v>35190</v>
      </c>
      <c r="AC8" s="117">
        <v>35875</v>
      </c>
      <c r="AD8" s="116">
        <v>34039</v>
      </c>
      <c r="AE8" s="117">
        <v>34993</v>
      </c>
      <c r="AF8" s="116">
        <v>36304</v>
      </c>
      <c r="AG8" s="117">
        <v>33251</v>
      </c>
      <c r="AH8" s="116">
        <v>33040</v>
      </c>
      <c r="AI8" s="117">
        <v>33512</v>
      </c>
      <c r="AJ8" s="116">
        <v>34706</v>
      </c>
      <c r="AK8" s="117">
        <v>35059</v>
      </c>
      <c r="AL8" s="116">
        <v>35464</v>
      </c>
      <c r="AM8" s="117">
        <v>32947</v>
      </c>
      <c r="AN8" s="116">
        <v>34314</v>
      </c>
      <c r="AO8" s="117">
        <v>33492</v>
      </c>
      <c r="AP8" s="116">
        <v>34148</v>
      </c>
      <c r="AQ8" s="117">
        <v>34519</v>
      </c>
      <c r="AR8" s="116">
        <v>35377</v>
      </c>
      <c r="AS8" s="117">
        <v>34103</v>
      </c>
      <c r="AT8" s="116">
        <v>34706</v>
      </c>
      <c r="AU8" s="117">
        <v>36164</v>
      </c>
      <c r="AV8" s="116">
        <v>35875</v>
      </c>
      <c r="AW8" s="117">
        <v>36466</v>
      </c>
      <c r="AX8" s="116">
        <v>34314</v>
      </c>
      <c r="AY8" s="117">
        <v>35974</v>
      </c>
      <c r="AZ8" s="116">
        <v>34393</v>
      </c>
      <c r="BA8" s="117">
        <v>35667</v>
      </c>
      <c r="BB8" s="116">
        <v>34148</v>
      </c>
      <c r="BC8" s="117">
        <v>35902</v>
      </c>
      <c r="BD8" s="116">
        <v>35902</v>
      </c>
      <c r="BE8" s="117">
        <v>36170</v>
      </c>
      <c r="BF8" s="116">
        <v>35291</v>
      </c>
      <c r="BG8" s="116">
        <v>33782</v>
      </c>
      <c r="BH8" s="117">
        <v>33040</v>
      </c>
      <c r="BI8" s="116">
        <v>33040</v>
      </c>
      <c r="BJ8" s="117">
        <v>36409</v>
      </c>
      <c r="BK8" s="116">
        <v>35291</v>
      </c>
      <c r="BL8" s="117">
        <v>35213</v>
      </c>
      <c r="BM8" s="116">
        <v>35875</v>
      </c>
      <c r="BN8" s="117">
        <v>33782</v>
      </c>
      <c r="BO8" s="116">
        <v>34874</v>
      </c>
      <c r="BP8" s="117">
        <v>33782</v>
      </c>
      <c r="BQ8" s="116">
        <v>36076</v>
      </c>
      <c r="BR8" s="117">
        <v>35213</v>
      </c>
      <c r="BS8" s="116">
        <v>34554</v>
      </c>
      <c r="BT8" s="117">
        <v>34223</v>
      </c>
      <c r="BU8" s="116">
        <v>32879</v>
      </c>
      <c r="BV8" s="117">
        <v>34047</v>
      </c>
      <c r="BW8" s="116">
        <v>35291</v>
      </c>
      <c r="BX8" s="117">
        <v>34874</v>
      </c>
      <c r="BY8" s="116">
        <v>34047</v>
      </c>
      <c r="BZ8" s="117">
        <v>33750</v>
      </c>
      <c r="CA8" s="116">
        <v>34874</v>
      </c>
      <c r="CB8" s="117">
        <v>33667</v>
      </c>
      <c r="CC8" s="116">
        <v>34760</v>
      </c>
      <c r="CD8" s="117">
        <v>33576</v>
      </c>
      <c r="CE8" s="116">
        <v>33823</v>
      </c>
      <c r="CF8" s="77"/>
      <c r="CG8" s="77"/>
    </row>
    <row r="9" spans="2:85" x14ac:dyDescent="0.25">
      <c r="B9" s="187"/>
      <c r="C9" s="187"/>
      <c r="D9" s="154" t="s">
        <v>10</v>
      </c>
      <c r="E9" s="49" t="s">
        <v>402</v>
      </c>
      <c r="F9" s="32" t="s">
        <v>403</v>
      </c>
      <c r="G9" s="33" t="s">
        <v>404</v>
      </c>
      <c r="H9" s="32" t="s">
        <v>402</v>
      </c>
      <c r="I9" s="100" t="s">
        <v>405</v>
      </c>
      <c r="J9" s="32" t="s">
        <v>404</v>
      </c>
      <c r="K9" s="32" t="s">
        <v>405</v>
      </c>
      <c r="L9" s="32" t="s">
        <v>405</v>
      </c>
      <c r="M9" s="45" t="s">
        <v>404</v>
      </c>
      <c r="N9" s="32" t="s">
        <v>406</v>
      </c>
      <c r="O9" s="33" t="s">
        <v>404</v>
      </c>
      <c r="P9" s="32" t="s">
        <v>406</v>
      </c>
      <c r="Q9" s="33" t="s">
        <v>404</v>
      </c>
      <c r="R9" s="32" t="s">
        <v>402</v>
      </c>
      <c r="S9" s="33" t="s">
        <v>406</v>
      </c>
      <c r="T9" s="32" t="s">
        <v>405</v>
      </c>
      <c r="U9" s="33" t="s">
        <v>403</v>
      </c>
      <c r="V9" s="32" t="s">
        <v>404</v>
      </c>
      <c r="W9" s="33" t="s">
        <v>402</v>
      </c>
      <c r="X9" s="32" t="s">
        <v>405</v>
      </c>
      <c r="Y9" s="33" t="s">
        <v>405</v>
      </c>
      <c r="Z9" s="32" t="s">
        <v>406</v>
      </c>
      <c r="AA9" s="33" t="s">
        <v>402</v>
      </c>
      <c r="AB9" s="32" t="s">
        <v>404</v>
      </c>
      <c r="AC9" s="33" t="s">
        <v>404</v>
      </c>
      <c r="AD9" s="32" t="s">
        <v>405</v>
      </c>
      <c r="AE9" s="33" t="s">
        <v>402</v>
      </c>
      <c r="AF9" s="32" t="s">
        <v>406</v>
      </c>
      <c r="AG9" s="33" t="s">
        <v>402</v>
      </c>
      <c r="AH9" s="32" t="s">
        <v>407</v>
      </c>
      <c r="AI9" s="33" t="s">
        <v>402</v>
      </c>
      <c r="AJ9" s="32" t="s">
        <v>403</v>
      </c>
      <c r="AK9" s="33" t="s">
        <v>405</v>
      </c>
      <c r="AL9" s="32" t="s">
        <v>405</v>
      </c>
      <c r="AM9" s="33" t="s">
        <v>402</v>
      </c>
      <c r="AN9" s="32" t="s">
        <v>403</v>
      </c>
      <c r="AO9" s="33" t="s">
        <v>407</v>
      </c>
      <c r="AP9" s="32" t="s">
        <v>406</v>
      </c>
      <c r="AQ9" s="33" t="s">
        <v>407</v>
      </c>
      <c r="AR9" s="32" t="s">
        <v>403</v>
      </c>
      <c r="AS9" s="33" t="s">
        <v>407</v>
      </c>
      <c r="AT9" s="32" t="s">
        <v>403</v>
      </c>
      <c r="AU9" s="33" t="s">
        <v>403</v>
      </c>
      <c r="AV9" s="32" t="s">
        <v>404</v>
      </c>
      <c r="AW9" s="33" t="s">
        <v>404</v>
      </c>
      <c r="AX9" s="32" t="s">
        <v>403</v>
      </c>
      <c r="AY9" s="33" t="s">
        <v>403</v>
      </c>
      <c r="AZ9" s="32" t="s">
        <v>402</v>
      </c>
      <c r="BA9" s="33" t="s">
        <v>407</v>
      </c>
      <c r="BB9" s="32" t="s">
        <v>406</v>
      </c>
      <c r="BC9" s="33" t="s">
        <v>405</v>
      </c>
      <c r="BD9" s="32" t="s">
        <v>405</v>
      </c>
      <c r="BE9" s="33" t="s">
        <v>403</v>
      </c>
      <c r="BF9" s="32" t="s">
        <v>407</v>
      </c>
      <c r="BG9" s="32" t="s">
        <v>402</v>
      </c>
      <c r="BH9" s="33" t="s">
        <v>407</v>
      </c>
      <c r="BI9" s="32" t="s">
        <v>407</v>
      </c>
      <c r="BJ9" s="33" t="s">
        <v>402</v>
      </c>
      <c r="BK9" s="32" t="s">
        <v>407</v>
      </c>
      <c r="BL9" s="33" t="s">
        <v>407</v>
      </c>
      <c r="BM9" s="32" t="s">
        <v>404</v>
      </c>
      <c r="BN9" s="33" t="s">
        <v>402</v>
      </c>
      <c r="BO9" s="32" t="s">
        <v>405</v>
      </c>
      <c r="BP9" s="33" t="s">
        <v>402</v>
      </c>
      <c r="BQ9" s="32" t="s">
        <v>403</v>
      </c>
      <c r="BR9" s="33" t="s">
        <v>407</v>
      </c>
      <c r="BS9" s="32" t="s">
        <v>405</v>
      </c>
      <c r="BT9" s="33" t="s">
        <v>406</v>
      </c>
      <c r="BU9" s="32" t="s">
        <v>403</v>
      </c>
      <c r="BV9" s="33" t="s">
        <v>404</v>
      </c>
      <c r="BW9" s="32" t="s">
        <v>407</v>
      </c>
      <c r="BX9" s="33" t="s">
        <v>405</v>
      </c>
      <c r="BY9" s="32" t="s">
        <v>404</v>
      </c>
      <c r="BZ9" s="33" t="s">
        <v>402</v>
      </c>
      <c r="CA9" s="32" t="s">
        <v>405</v>
      </c>
      <c r="CB9" s="33" t="s">
        <v>406</v>
      </c>
      <c r="CC9" s="32" t="s">
        <v>402</v>
      </c>
      <c r="CD9" s="33" t="s">
        <v>405</v>
      </c>
      <c r="CE9" s="32" t="s">
        <v>403</v>
      </c>
      <c r="CF9" s="77"/>
      <c r="CG9" s="77"/>
    </row>
    <row r="10" spans="2:85" x14ac:dyDescent="0.25">
      <c r="B10" s="187"/>
      <c r="C10" s="187"/>
      <c r="D10" s="154" t="s">
        <v>9</v>
      </c>
      <c r="E10" s="49" t="s">
        <v>408</v>
      </c>
      <c r="F10" s="32" t="s">
        <v>406</v>
      </c>
      <c r="G10" s="33" t="s">
        <v>409</v>
      </c>
      <c r="H10" s="32" t="s">
        <v>406</v>
      </c>
      <c r="I10" s="100" t="s">
        <v>403</v>
      </c>
      <c r="J10" s="32" t="s">
        <v>406</v>
      </c>
      <c r="K10" s="32" t="s">
        <v>406</v>
      </c>
      <c r="L10" s="32" t="s">
        <v>410</v>
      </c>
      <c r="M10" s="45" t="s">
        <v>406</v>
      </c>
      <c r="N10" s="32" t="s">
        <v>408</v>
      </c>
      <c r="O10" s="33" t="s">
        <v>406</v>
      </c>
      <c r="P10" s="32" t="s">
        <v>406</v>
      </c>
      <c r="Q10" s="33" t="s">
        <v>406</v>
      </c>
      <c r="R10" s="32" t="s">
        <v>406</v>
      </c>
      <c r="S10" s="33" t="s">
        <v>403</v>
      </c>
      <c r="T10" s="32" t="s">
        <v>403</v>
      </c>
      <c r="U10" s="33" t="s">
        <v>403</v>
      </c>
      <c r="V10" s="32" t="s">
        <v>409</v>
      </c>
      <c r="W10" s="33" t="s">
        <v>408</v>
      </c>
      <c r="X10" s="32" t="s">
        <v>406</v>
      </c>
      <c r="Y10" s="33" t="s">
        <v>405</v>
      </c>
      <c r="Z10" s="32" t="s">
        <v>406</v>
      </c>
      <c r="AA10" s="33" t="s">
        <v>411</v>
      </c>
      <c r="AB10" s="32" t="s">
        <v>410</v>
      </c>
      <c r="AC10" s="33" t="s">
        <v>406</v>
      </c>
      <c r="AD10" s="32" t="s">
        <v>406</v>
      </c>
      <c r="AE10" s="33" t="s">
        <v>410</v>
      </c>
      <c r="AF10" s="32" t="s">
        <v>406</v>
      </c>
      <c r="AG10" s="33" t="s">
        <v>410</v>
      </c>
      <c r="AH10" s="32" t="s">
        <v>409</v>
      </c>
      <c r="AI10" s="33" t="s">
        <v>408</v>
      </c>
      <c r="AJ10" s="32" t="s">
        <v>406</v>
      </c>
      <c r="AK10" s="33" t="s">
        <v>403</v>
      </c>
      <c r="AL10" s="32" t="s">
        <v>406</v>
      </c>
      <c r="AM10" s="33" t="s">
        <v>411</v>
      </c>
      <c r="AN10" s="32" t="s">
        <v>403</v>
      </c>
      <c r="AO10" s="33" t="s">
        <v>403</v>
      </c>
      <c r="AP10" s="32" t="s">
        <v>403</v>
      </c>
      <c r="AQ10" s="33" t="s">
        <v>410</v>
      </c>
      <c r="AR10" s="32" t="s">
        <v>405</v>
      </c>
      <c r="AS10" s="33" t="s">
        <v>410</v>
      </c>
      <c r="AT10" s="32" t="s">
        <v>406</v>
      </c>
      <c r="AU10" s="33" t="s">
        <v>411</v>
      </c>
      <c r="AV10" s="32" t="s">
        <v>406</v>
      </c>
      <c r="AW10" s="33" t="s">
        <v>405</v>
      </c>
      <c r="AX10" s="32" t="s">
        <v>403</v>
      </c>
      <c r="AY10" s="33" t="s">
        <v>411</v>
      </c>
      <c r="AZ10" s="32" t="s">
        <v>406</v>
      </c>
      <c r="BA10" s="33" t="s">
        <v>408</v>
      </c>
      <c r="BB10" s="32" t="s">
        <v>403</v>
      </c>
      <c r="BC10" s="33" t="s">
        <v>406</v>
      </c>
      <c r="BD10" s="32" t="s">
        <v>406</v>
      </c>
      <c r="BE10" s="33" t="s">
        <v>403</v>
      </c>
      <c r="BF10" s="32" t="s">
        <v>408</v>
      </c>
      <c r="BG10" s="32" t="s">
        <v>406</v>
      </c>
      <c r="BH10" s="33" t="s">
        <v>409</v>
      </c>
      <c r="BI10" s="32" t="s">
        <v>409</v>
      </c>
      <c r="BJ10" s="33" t="s">
        <v>406</v>
      </c>
      <c r="BK10" s="32" t="s">
        <v>408</v>
      </c>
      <c r="BL10" s="33" t="s">
        <v>408</v>
      </c>
      <c r="BM10" s="32" t="s">
        <v>406</v>
      </c>
      <c r="BN10" s="33" t="s">
        <v>406</v>
      </c>
      <c r="BO10" s="32" t="s">
        <v>405</v>
      </c>
      <c r="BP10" s="33" t="s">
        <v>406</v>
      </c>
      <c r="BQ10" s="32" t="s">
        <v>403</v>
      </c>
      <c r="BR10" s="33" t="s">
        <v>408</v>
      </c>
      <c r="BS10" s="32" t="s">
        <v>405</v>
      </c>
      <c r="BT10" s="33" t="s">
        <v>403</v>
      </c>
      <c r="BU10" s="32" t="s">
        <v>405</v>
      </c>
      <c r="BV10" s="33" t="s">
        <v>409</v>
      </c>
      <c r="BW10" s="32" t="s">
        <v>408</v>
      </c>
      <c r="BX10" s="33" t="s">
        <v>405</v>
      </c>
      <c r="BY10" s="32" t="s">
        <v>409</v>
      </c>
      <c r="BZ10" s="33" t="s">
        <v>410</v>
      </c>
      <c r="CA10" s="32" t="s">
        <v>405</v>
      </c>
      <c r="CB10" s="33" t="s">
        <v>408</v>
      </c>
      <c r="CC10" s="32" t="s">
        <v>406</v>
      </c>
      <c r="CD10" s="33" t="s">
        <v>406</v>
      </c>
      <c r="CE10" s="32" t="s">
        <v>405</v>
      </c>
      <c r="CF10" s="77"/>
      <c r="CG10" s="77"/>
    </row>
    <row r="11" spans="2:85" x14ac:dyDescent="0.25">
      <c r="B11" s="187"/>
      <c r="C11" s="187"/>
      <c r="D11" s="154" t="s">
        <v>8</v>
      </c>
      <c r="E11" s="49" t="s">
        <v>412</v>
      </c>
      <c r="F11" s="32" t="s">
        <v>413</v>
      </c>
      <c r="G11" s="33" t="s">
        <v>414</v>
      </c>
      <c r="H11" s="32" t="s">
        <v>415</v>
      </c>
      <c r="I11" s="100" t="s">
        <v>416</v>
      </c>
      <c r="J11" s="32" t="s">
        <v>417</v>
      </c>
      <c r="K11" s="32" t="s">
        <v>418</v>
      </c>
      <c r="L11" s="32" t="s">
        <v>419</v>
      </c>
      <c r="M11" s="45" t="s">
        <v>417</v>
      </c>
      <c r="N11" s="32" t="s">
        <v>420</v>
      </c>
      <c r="O11" s="33" t="s">
        <v>417</v>
      </c>
      <c r="P11" s="32" t="s">
        <v>421</v>
      </c>
      <c r="Q11" s="33" t="s">
        <v>417</v>
      </c>
      <c r="R11" s="32" t="s">
        <v>415</v>
      </c>
      <c r="S11" s="33" t="s">
        <v>422</v>
      </c>
      <c r="T11" s="32" t="s">
        <v>416</v>
      </c>
      <c r="U11" s="33" t="s">
        <v>423</v>
      </c>
      <c r="V11" s="32" t="s">
        <v>414</v>
      </c>
      <c r="W11" s="33" t="s">
        <v>412</v>
      </c>
      <c r="X11" s="32" t="s">
        <v>418</v>
      </c>
      <c r="Y11" s="33" t="s">
        <v>416</v>
      </c>
      <c r="Z11" s="32" t="s">
        <v>421</v>
      </c>
      <c r="AA11" s="33" t="s">
        <v>424</v>
      </c>
      <c r="AB11" s="32" t="s">
        <v>425</v>
      </c>
      <c r="AC11" s="33" t="s">
        <v>417</v>
      </c>
      <c r="AD11" s="32" t="s">
        <v>418</v>
      </c>
      <c r="AE11" s="33" t="s">
        <v>412</v>
      </c>
      <c r="AF11" s="32" t="s">
        <v>421</v>
      </c>
      <c r="AG11" s="33" t="s">
        <v>412</v>
      </c>
      <c r="AH11" s="32" t="s">
        <v>426</v>
      </c>
      <c r="AI11" s="33" t="s">
        <v>412</v>
      </c>
      <c r="AJ11" s="32" t="s">
        <v>413</v>
      </c>
      <c r="AK11" s="33" t="s">
        <v>416</v>
      </c>
      <c r="AL11" s="32" t="s">
        <v>418</v>
      </c>
      <c r="AM11" s="33" t="s">
        <v>424</v>
      </c>
      <c r="AN11" s="32" t="s">
        <v>423</v>
      </c>
      <c r="AO11" s="33" t="s">
        <v>427</v>
      </c>
      <c r="AP11" s="32" t="s">
        <v>422</v>
      </c>
      <c r="AQ11" s="33" t="s">
        <v>428</v>
      </c>
      <c r="AR11" s="32" t="s">
        <v>429</v>
      </c>
      <c r="AS11" s="33" t="s">
        <v>428</v>
      </c>
      <c r="AT11" s="32" t="s">
        <v>413</v>
      </c>
      <c r="AU11" s="33" t="s">
        <v>430</v>
      </c>
      <c r="AV11" s="32" t="s">
        <v>417</v>
      </c>
      <c r="AW11" s="33" t="s">
        <v>431</v>
      </c>
      <c r="AX11" s="32" t="s">
        <v>423</v>
      </c>
      <c r="AY11" s="33" t="s">
        <v>430</v>
      </c>
      <c r="AZ11" s="32" t="s">
        <v>415</v>
      </c>
      <c r="BA11" s="33" t="s">
        <v>432</v>
      </c>
      <c r="BB11" s="32" t="s">
        <v>422</v>
      </c>
      <c r="BC11" s="33" t="s">
        <v>418</v>
      </c>
      <c r="BD11" s="32" t="s">
        <v>418</v>
      </c>
      <c r="BE11" s="33" t="s">
        <v>423</v>
      </c>
      <c r="BF11" s="32" t="s">
        <v>432</v>
      </c>
      <c r="BG11" s="32" t="s">
        <v>415</v>
      </c>
      <c r="BH11" s="33" t="s">
        <v>426</v>
      </c>
      <c r="BI11" s="32" t="s">
        <v>426</v>
      </c>
      <c r="BJ11" s="33" t="s">
        <v>415</v>
      </c>
      <c r="BK11" s="32" t="s">
        <v>432</v>
      </c>
      <c r="BL11" s="33" t="s">
        <v>432</v>
      </c>
      <c r="BM11" s="32" t="s">
        <v>417</v>
      </c>
      <c r="BN11" s="33" t="s">
        <v>415</v>
      </c>
      <c r="BO11" s="32" t="s">
        <v>416</v>
      </c>
      <c r="BP11" s="33" t="s">
        <v>415</v>
      </c>
      <c r="BQ11" s="32" t="s">
        <v>423</v>
      </c>
      <c r="BR11" s="33" t="s">
        <v>432</v>
      </c>
      <c r="BS11" s="32" t="s">
        <v>416</v>
      </c>
      <c r="BT11" s="33" t="s">
        <v>422</v>
      </c>
      <c r="BU11" s="32" t="s">
        <v>429</v>
      </c>
      <c r="BV11" s="33" t="s">
        <v>414</v>
      </c>
      <c r="BW11" s="32" t="s">
        <v>432</v>
      </c>
      <c r="BX11" s="33" t="s">
        <v>416</v>
      </c>
      <c r="BY11" s="32" t="s">
        <v>414</v>
      </c>
      <c r="BZ11" s="33" t="s">
        <v>412</v>
      </c>
      <c r="CA11" s="32" t="s">
        <v>416</v>
      </c>
      <c r="CB11" s="33" t="s">
        <v>420</v>
      </c>
      <c r="CC11" s="32" t="s">
        <v>415</v>
      </c>
      <c r="CD11" s="33" t="s">
        <v>418</v>
      </c>
      <c r="CE11" s="32" t="s">
        <v>429</v>
      </c>
      <c r="CF11" s="77"/>
      <c r="CG11" s="77"/>
    </row>
    <row r="12" spans="2:85" x14ac:dyDescent="0.25">
      <c r="B12" s="187"/>
      <c r="C12" s="187"/>
      <c r="D12" s="154" t="s">
        <v>7</v>
      </c>
      <c r="E12" s="49" t="s">
        <v>433</v>
      </c>
      <c r="F12" s="32" t="s">
        <v>434</v>
      </c>
      <c r="G12" s="33" t="s">
        <v>435</v>
      </c>
      <c r="H12" s="32" t="s">
        <v>436</v>
      </c>
      <c r="I12" s="100" t="s">
        <v>437</v>
      </c>
      <c r="J12" s="32" t="s">
        <v>438</v>
      </c>
      <c r="K12" s="32" t="s">
        <v>439</v>
      </c>
      <c r="L12" s="32" t="s">
        <v>440</v>
      </c>
      <c r="M12" s="45" t="s">
        <v>438</v>
      </c>
      <c r="N12" s="32" t="s">
        <v>441</v>
      </c>
      <c r="O12" s="33" t="s">
        <v>438</v>
      </c>
      <c r="P12" s="32" t="s">
        <v>442</v>
      </c>
      <c r="Q12" s="33" t="s">
        <v>438</v>
      </c>
      <c r="R12" s="32" t="s">
        <v>436</v>
      </c>
      <c r="S12" s="33" t="s">
        <v>443</v>
      </c>
      <c r="T12" s="32" t="s">
        <v>437</v>
      </c>
      <c r="U12" s="33" t="s">
        <v>444</v>
      </c>
      <c r="V12" s="32" t="s">
        <v>435</v>
      </c>
      <c r="W12" s="33" t="s">
        <v>433</v>
      </c>
      <c r="X12" s="32" t="s">
        <v>439</v>
      </c>
      <c r="Y12" s="33" t="s">
        <v>445</v>
      </c>
      <c r="Z12" s="32" t="s">
        <v>442</v>
      </c>
      <c r="AA12" s="33" t="s">
        <v>446</v>
      </c>
      <c r="AB12" s="32" t="s">
        <v>447</v>
      </c>
      <c r="AC12" s="33" t="s">
        <v>438</v>
      </c>
      <c r="AD12" s="32" t="s">
        <v>439</v>
      </c>
      <c r="AE12" s="33" t="s">
        <v>448</v>
      </c>
      <c r="AF12" s="32" t="s">
        <v>442</v>
      </c>
      <c r="AG12" s="33" t="s">
        <v>448</v>
      </c>
      <c r="AH12" s="32" t="s">
        <v>449</v>
      </c>
      <c r="AI12" s="33" t="s">
        <v>433</v>
      </c>
      <c r="AJ12" s="32" t="s">
        <v>434</v>
      </c>
      <c r="AK12" s="33" t="s">
        <v>437</v>
      </c>
      <c r="AL12" s="32" t="s">
        <v>439</v>
      </c>
      <c r="AM12" s="33" t="s">
        <v>446</v>
      </c>
      <c r="AN12" s="32" t="s">
        <v>444</v>
      </c>
      <c r="AO12" s="33" t="s">
        <v>450</v>
      </c>
      <c r="AP12" s="32" t="s">
        <v>443</v>
      </c>
      <c r="AQ12" s="33" t="s">
        <v>451</v>
      </c>
      <c r="AR12" s="32" t="s">
        <v>452</v>
      </c>
      <c r="AS12" s="33" t="s">
        <v>451</v>
      </c>
      <c r="AT12" s="32" t="s">
        <v>434</v>
      </c>
      <c r="AU12" s="33" t="s">
        <v>453</v>
      </c>
      <c r="AV12" s="32" t="s">
        <v>438</v>
      </c>
      <c r="AW12" s="33" t="s">
        <v>454</v>
      </c>
      <c r="AX12" s="32" t="s">
        <v>444</v>
      </c>
      <c r="AY12" s="33" t="s">
        <v>453</v>
      </c>
      <c r="AZ12" s="32" t="s">
        <v>436</v>
      </c>
      <c r="BA12" s="33" t="s">
        <v>455</v>
      </c>
      <c r="BB12" s="32" t="s">
        <v>443</v>
      </c>
      <c r="BC12" s="33" t="s">
        <v>439</v>
      </c>
      <c r="BD12" s="32" t="s">
        <v>439</v>
      </c>
      <c r="BE12" s="33" t="s">
        <v>444</v>
      </c>
      <c r="BF12" s="32" t="s">
        <v>455</v>
      </c>
      <c r="BG12" s="32" t="s">
        <v>436</v>
      </c>
      <c r="BH12" s="33" t="s">
        <v>449</v>
      </c>
      <c r="BI12" s="32" t="s">
        <v>449</v>
      </c>
      <c r="BJ12" s="33" t="s">
        <v>436</v>
      </c>
      <c r="BK12" s="32" t="s">
        <v>455</v>
      </c>
      <c r="BL12" s="33" t="s">
        <v>455</v>
      </c>
      <c r="BM12" s="32" t="s">
        <v>438</v>
      </c>
      <c r="BN12" s="33" t="s">
        <v>436</v>
      </c>
      <c r="BO12" s="32" t="s">
        <v>445</v>
      </c>
      <c r="BP12" s="33" t="s">
        <v>436</v>
      </c>
      <c r="BQ12" s="32" t="s">
        <v>444</v>
      </c>
      <c r="BR12" s="33" t="s">
        <v>455</v>
      </c>
      <c r="BS12" s="32" t="s">
        <v>445</v>
      </c>
      <c r="BT12" s="33" t="s">
        <v>443</v>
      </c>
      <c r="BU12" s="32" t="s">
        <v>452</v>
      </c>
      <c r="BV12" s="33" t="s">
        <v>435</v>
      </c>
      <c r="BW12" s="32" t="s">
        <v>455</v>
      </c>
      <c r="BX12" s="33" t="s">
        <v>445</v>
      </c>
      <c r="BY12" s="32" t="s">
        <v>435</v>
      </c>
      <c r="BZ12" s="33" t="s">
        <v>448</v>
      </c>
      <c r="CA12" s="32" t="s">
        <v>445</v>
      </c>
      <c r="CB12" s="33" t="s">
        <v>441</v>
      </c>
      <c r="CC12" s="32" t="s">
        <v>436</v>
      </c>
      <c r="CD12" s="33" t="s">
        <v>439</v>
      </c>
      <c r="CE12" s="32" t="s">
        <v>452</v>
      </c>
      <c r="CF12" s="77"/>
      <c r="CG12" s="77"/>
    </row>
    <row r="13" spans="2:85" x14ac:dyDescent="0.25">
      <c r="B13" s="187"/>
      <c r="C13" s="187"/>
      <c r="D13" s="34" t="s">
        <v>6</v>
      </c>
      <c r="E13" s="49" t="s">
        <v>456</v>
      </c>
      <c r="F13" s="32" t="s">
        <v>456</v>
      </c>
      <c r="G13" s="33" t="s">
        <v>456</v>
      </c>
      <c r="H13" s="32" t="s">
        <v>456</v>
      </c>
      <c r="I13" s="100" t="s">
        <v>456</v>
      </c>
      <c r="J13" s="32" t="s">
        <v>457</v>
      </c>
      <c r="K13" s="32" t="s">
        <v>456</v>
      </c>
      <c r="L13" s="32" t="s">
        <v>456</v>
      </c>
      <c r="M13" s="45" t="s">
        <v>457</v>
      </c>
      <c r="N13" s="32" t="s">
        <v>456</v>
      </c>
      <c r="O13" s="33" t="s">
        <v>457</v>
      </c>
      <c r="P13" s="32" t="s">
        <v>457</v>
      </c>
      <c r="Q13" s="33" t="s">
        <v>457</v>
      </c>
      <c r="R13" s="32" t="s">
        <v>456</v>
      </c>
      <c r="S13" s="33" t="s">
        <v>456</v>
      </c>
      <c r="T13" s="32" t="s">
        <v>456</v>
      </c>
      <c r="U13" s="33" t="s">
        <v>457</v>
      </c>
      <c r="V13" s="32" t="s">
        <v>456</v>
      </c>
      <c r="W13" s="33" t="s">
        <v>456</v>
      </c>
      <c r="X13" s="32" t="s">
        <v>456</v>
      </c>
      <c r="Y13" s="33" t="s">
        <v>456</v>
      </c>
      <c r="Z13" s="32" t="s">
        <v>457</v>
      </c>
      <c r="AA13" s="33" t="s">
        <v>456</v>
      </c>
      <c r="AB13" s="32" t="s">
        <v>457</v>
      </c>
      <c r="AC13" s="33" t="s">
        <v>457</v>
      </c>
      <c r="AD13" s="32" t="s">
        <v>456</v>
      </c>
      <c r="AE13" s="33" t="s">
        <v>457</v>
      </c>
      <c r="AF13" s="32" t="s">
        <v>457</v>
      </c>
      <c r="AG13" s="33" t="s">
        <v>457</v>
      </c>
      <c r="AH13" s="32" t="s">
        <v>457</v>
      </c>
      <c r="AI13" s="33" t="s">
        <v>456</v>
      </c>
      <c r="AJ13" s="32" t="s">
        <v>456</v>
      </c>
      <c r="AK13" s="33" t="s">
        <v>456</v>
      </c>
      <c r="AL13" s="32" t="s">
        <v>456</v>
      </c>
      <c r="AM13" s="33" t="s">
        <v>456</v>
      </c>
      <c r="AN13" s="32" t="s">
        <v>457</v>
      </c>
      <c r="AO13" s="33" t="s">
        <v>457</v>
      </c>
      <c r="AP13" s="32" t="s">
        <v>456</v>
      </c>
      <c r="AQ13" s="33" t="s">
        <v>456</v>
      </c>
      <c r="AR13" s="32" t="s">
        <v>457</v>
      </c>
      <c r="AS13" s="33" t="s">
        <v>456</v>
      </c>
      <c r="AT13" s="32" t="s">
        <v>456</v>
      </c>
      <c r="AU13" s="33" t="s">
        <v>456</v>
      </c>
      <c r="AV13" s="32" t="s">
        <v>457</v>
      </c>
      <c r="AW13" s="33" t="s">
        <v>456</v>
      </c>
      <c r="AX13" s="32" t="s">
        <v>457</v>
      </c>
      <c r="AY13" s="33" t="s">
        <v>456</v>
      </c>
      <c r="AZ13" s="32" t="s">
        <v>456</v>
      </c>
      <c r="BA13" s="33" t="s">
        <v>456</v>
      </c>
      <c r="BB13" s="32" t="s">
        <v>456</v>
      </c>
      <c r="BC13" s="33" t="s">
        <v>456</v>
      </c>
      <c r="BD13" s="32" t="s">
        <v>456</v>
      </c>
      <c r="BE13" s="33" t="s">
        <v>457</v>
      </c>
      <c r="BF13" s="32" t="s">
        <v>456</v>
      </c>
      <c r="BG13" s="32" t="s">
        <v>456</v>
      </c>
      <c r="BH13" s="33" t="s">
        <v>457</v>
      </c>
      <c r="BI13" s="32" t="s">
        <v>457</v>
      </c>
      <c r="BJ13" s="33" t="s">
        <v>456</v>
      </c>
      <c r="BK13" s="32" t="s">
        <v>456</v>
      </c>
      <c r="BL13" s="33" t="s">
        <v>456</v>
      </c>
      <c r="BM13" s="32" t="s">
        <v>457</v>
      </c>
      <c r="BN13" s="33" t="s">
        <v>456</v>
      </c>
      <c r="BO13" s="32" t="s">
        <v>456</v>
      </c>
      <c r="BP13" s="33" t="s">
        <v>456</v>
      </c>
      <c r="BQ13" s="32" t="s">
        <v>457</v>
      </c>
      <c r="BR13" s="33" t="s">
        <v>456</v>
      </c>
      <c r="BS13" s="32" t="s">
        <v>456</v>
      </c>
      <c r="BT13" s="33" t="s">
        <v>456</v>
      </c>
      <c r="BU13" s="32" t="s">
        <v>457</v>
      </c>
      <c r="BV13" s="33" t="s">
        <v>456</v>
      </c>
      <c r="BW13" s="32" t="s">
        <v>456</v>
      </c>
      <c r="BX13" s="33" t="s">
        <v>456</v>
      </c>
      <c r="BY13" s="32" t="s">
        <v>456</v>
      </c>
      <c r="BZ13" s="33" t="s">
        <v>457</v>
      </c>
      <c r="CA13" s="32" t="s">
        <v>456</v>
      </c>
      <c r="CB13" s="33" t="s">
        <v>456</v>
      </c>
      <c r="CC13" s="32" t="s">
        <v>456</v>
      </c>
      <c r="CD13" s="33" t="s">
        <v>456</v>
      </c>
      <c r="CE13" s="32" t="s">
        <v>457</v>
      </c>
      <c r="CF13" s="77"/>
      <c r="CG13" s="77"/>
    </row>
    <row r="14" spans="2:85" ht="15.75" thickBot="1" x14ac:dyDescent="0.3">
      <c r="B14" s="187"/>
      <c r="C14" s="187"/>
      <c r="D14" s="155" t="s">
        <v>5</v>
      </c>
      <c r="E14" s="68" t="s">
        <v>406</v>
      </c>
      <c r="F14" s="29" t="s">
        <v>408</v>
      </c>
      <c r="G14" s="30" t="s">
        <v>408</v>
      </c>
      <c r="H14" s="29" t="s">
        <v>458</v>
      </c>
      <c r="I14" s="101" t="s">
        <v>458</v>
      </c>
      <c r="J14" s="29" t="s">
        <v>458</v>
      </c>
      <c r="K14" s="29" t="s">
        <v>459</v>
      </c>
      <c r="L14" s="29" t="s">
        <v>458</v>
      </c>
      <c r="M14" s="51" t="s">
        <v>458</v>
      </c>
      <c r="N14" s="29" t="s">
        <v>408</v>
      </c>
      <c r="O14" s="30" t="s">
        <v>458</v>
      </c>
      <c r="P14" s="29" t="s">
        <v>406</v>
      </c>
      <c r="Q14" s="30" t="s">
        <v>458</v>
      </c>
      <c r="R14" s="29" t="s">
        <v>458</v>
      </c>
      <c r="S14" s="30" t="s">
        <v>408</v>
      </c>
      <c r="T14" s="29" t="s">
        <v>458</v>
      </c>
      <c r="U14" s="30" t="s">
        <v>459</v>
      </c>
      <c r="V14" s="29" t="s">
        <v>408</v>
      </c>
      <c r="W14" s="30" t="s">
        <v>406</v>
      </c>
      <c r="X14" s="29" t="s">
        <v>459</v>
      </c>
      <c r="Y14" s="30" t="s">
        <v>408</v>
      </c>
      <c r="Z14" s="29" t="s">
        <v>406</v>
      </c>
      <c r="AA14" s="30" t="s">
        <v>459</v>
      </c>
      <c r="AB14" s="29" t="s">
        <v>406</v>
      </c>
      <c r="AC14" s="30" t="s">
        <v>458</v>
      </c>
      <c r="AD14" s="29" t="s">
        <v>459</v>
      </c>
      <c r="AE14" s="30" t="s">
        <v>459</v>
      </c>
      <c r="AF14" s="29" t="s">
        <v>406</v>
      </c>
      <c r="AG14" s="30" t="s">
        <v>459</v>
      </c>
      <c r="AH14" s="29" t="s">
        <v>459</v>
      </c>
      <c r="AI14" s="30" t="s">
        <v>406</v>
      </c>
      <c r="AJ14" s="29" t="s">
        <v>408</v>
      </c>
      <c r="AK14" s="30" t="s">
        <v>458</v>
      </c>
      <c r="AL14" s="29" t="s">
        <v>459</v>
      </c>
      <c r="AM14" s="30" t="s">
        <v>459</v>
      </c>
      <c r="AN14" s="29" t="s">
        <v>459</v>
      </c>
      <c r="AO14" s="30" t="s">
        <v>406</v>
      </c>
      <c r="AP14" s="29" t="s">
        <v>408</v>
      </c>
      <c r="AQ14" s="30" t="s">
        <v>408</v>
      </c>
      <c r="AR14" s="29" t="s">
        <v>406</v>
      </c>
      <c r="AS14" s="30" t="s">
        <v>408</v>
      </c>
      <c r="AT14" s="29" t="s">
        <v>408</v>
      </c>
      <c r="AU14" s="30" t="s">
        <v>458</v>
      </c>
      <c r="AV14" s="29" t="s">
        <v>458</v>
      </c>
      <c r="AW14" s="30" t="s">
        <v>459</v>
      </c>
      <c r="AX14" s="29" t="s">
        <v>459</v>
      </c>
      <c r="AY14" s="30" t="s">
        <v>458</v>
      </c>
      <c r="AZ14" s="29" t="s">
        <v>458</v>
      </c>
      <c r="BA14" s="30" t="s">
        <v>458</v>
      </c>
      <c r="BB14" s="29" t="s">
        <v>408</v>
      </c>
      <c r="BC14" s="30" t="s">
        <v>459</v>
      </c>
      <c r="BD14" s="29" t="s">
        <v>459</v>
      </c>
      <c r="BE14" s="30" t="s">
        <v>459</v>
      </c>
      <c r="BF14" s="29" t="s">
        <v>458</v>
      </c>
      <c r="BG14" s="29" t="s">
        <v>458</v>
      </c>
      <c r="BH14" s="30" t="s">
        <v>459</v>
      </c>
      <c r="BI14" s="29" t="s">
        <v>459</v>
      </c>
      <c r="BJ14" s="30" t="s">
        <v>458</v>
      </c>
      <c r="BK14" s="29" t="s">
        <v>458</v>
      </c>
      <c r="BL14" s="30" t="s">
        <v>458</v>
      </c>
      <c r="BM14" s="29" t="s">
        <v>458</v>
      </c>
      <c r="BN14" s="30" t="s">
        <v>458</v>
      </c>
      <c r="BO14" s="29" t="s">
        <v>408</v>
      </c>
      <c r="BP14" s="30" t="s">
        <v>458</v>
      </c>
      <c r="BQ14" s="29" t="s">
        <v>459</v>
      </c>
      <c r="BR14" s="30" t="s">
        <v>458</v>
      </c>
      <c r="BS14" s="29" t="s">
        <v>408</v>
      </c>
      <c r="BT14" s="30" t="s">
        <v>408</v>
      </c>
      <c r="BU14" s="29" t="s">
        <v>406</v>
      </c>
      <c r="BV14" s="30" t="s">
        <v>408</v>
      </c>
      <c r="BW14" s="29" t="s">
        <v>458</v>
      </c>
      <c r="BX14" s="30" t="s">
        <v>408</v>
      </c>
      <c r="BY14" s="29" t="s">
        <v>408</v>
      </c>
      <c r="BZ14" s="30" t="s">
        <v>459</v>
      </c>
      <c r="CA14" s="29" t="s">
        <v>408</v>
      </c>
      <c r="CB14" s="30" t="s">
        <v>408</v>
      </c>
      <c r="CC14" s="29" t="s">
        <v>458</v>
      </c>
      <c r="CD14" s="30" t="s">
        <v>459</v>
      </c>
      <c r="CE14" s="29" t="s">
        <v>406</v>
      </c>
      <c r="CF14" s="77"/>
      <c r="CG14" s="77"/>
    </row>
    <row r="15" spans="2:85" ht="15.75" thickBot="1" x14ac:dyDescent="0.3">
      <c r="B15" s="188"/>
      <c r="C15" s="188"/>
      <c r="D15" s="304" t="s">
        <v>656</v>
      </c>
      <c r="E15" s="297"/>
      <c r="F15" s="297" t="s">
        <v>657</v>
      </c>
      <c r="G15" s="298"/>
      <c r="H15" s="297"/>
      <c r="I15" s="299" t="s">
        <v>490</v>
      </c>
      <c r="J15" s="298"/>
      <c r="K15" s="297" t="s">
        <v>658</v>
      </c>
      <c r="L15" s="298" t="s">
        <v>659</v>
      </c>
      <c r="M15" s="300"/>
      <c r="N15" s="297"/>
      <c r="O15" s="298"/>
      <c r="P15" s="297" t="s">
        <v>660</v>
      </c>
      <c r="Q15" s="298" t="s">
        <v>661</v>
      </c>
      <c r="R15" s="297"/>
      <c r="S15" s="298"/>
      <c r="T15" s="297" t="s">
        <v>662</v>
      </c>
      <c r="U15" s="298" t="s">
        <v>663</v>
      </c>
      <c r="V15" s="297"/>
      <c r="W15" s="298"/>
      <c r="X15" s="297" t="s">
        <v>664</v>
      </c>
      <c r="Y15" s="298" t="s">
        <v>665</v>
      </c>
      <c r="Z15" s="297"/>
      <c r="AA15" s="298"/>
      <c r="AB15" s="297" t="s">
        <v>666</v>
      </c>
      <c r="AC15" s="298"/>
      <c r="AD15" s="297" t="s">
        <v>667</v>
      </c>
      <c r="AE15" s="298" t="s">
        <v>668</v>
      </c>
      <c r="AF15" s="297" t="s">
        <v>669</v>
      </c>
      <c r="AG15" s="298"/>
      <c r="AH15" s="297"/>
      <c r="AI15" s="298"/>
      <c r="AJ15" s="297"/>
      <c r="AK15" s="298"/>
      <c r="AL15" s="297"/>
      <c r="AM15" s="298" t="s">
        <v>670</v>
      </c>
      <c r="AN15" s="297" t="s">
        <v>671</v>
      </c>
      <c r="AO15" s="298"/>
      <c r="AP15" s="297"/>
      <c r="AQ15" s="298"/>
      <c r="AR15" s="297"/>
      <c r="AS15" s="298"/>
      <c r="AT15" s="297" t="s">
        <v>672</v>
      </c>
      <c r="AU15" s="298" t="s">
        <v>673</v>
      </c>
      <c r="AV15" s="297"/>
      <c r="AW15" s="298"/>
      <c r="AX15" s="297"/>
      <c r="AY15" s="298"/>
      <c r="AZ15" s="297"/>
      <c r="BA15" s="298"/>
      <c r="BB15" s="297" t="s">
        <v>674</v>
      </c>
      <c r="BC15" s="298"/>
      <c r="BD15" s="297"/>
      <c r="BE15" s="298"/>
      <c r="BF15" s="297"/>
      <c r="BG15" s="297"/>
      <c r="BH15" s="298"/>
      <c r="BI15" s="297" t="s">
        <v>675</v>
      </c>
      <c r="BJ15" s="298"/>
      <c r="BK15" s="297" t="s">
        <v>676</v>
      </c>
      <c r="BL15" s="298"/>
      <c r="BM15" s="297" t="s">
        <v>677</v>
      </c>
      <c r="BN15" s="298"/>
      <c r="BO15" s="297" t="s">
        <v>678</v>
      </c>
      <c r="BP15" s="298"/>
      <c r="BQ15" s="297" t="s">
        <v>679</v>
      </c>
      <c r="BR15" s="298"/>
      <c r="BS15" s="297"/>
      <c r="BT15" s="298"/>
      <c r="BU15" s="297" t="s">
        <v>680</v>
      </c>
      <c r="BV15" s="298"/>
      <c r="BW15" s="297"/>
      <c r="BX15" s="298"/>
      <c r="BY15" s="297"/>
      <c r="BZ15" s="298"/>
      <c r="CA15" s="297"/>
      <c r="CB15" s="298"/>
      <c r="CC15" s="297" t="s">
        <v>681</v>
      </c>
      <c r="CD15" s="298"/>
      <c r="CE15" s="297"/>
      <c r="CF15" s="77"/>
      <c r="CG15" s="77"/>
    </row>
    <row r="16" spans="2:85" ht="15.75" thickBot="1" x14ac:dyDescent="0.3">
      <c r="B16" s="67" t="s">
        <v>258</v>
      </c>
      <c r="C16" s="178" t="s">
        <v>260</v>
      </c>
      <c r="D16" s="178"/>
      <c r="E16" s="53" t="s">
        <v>98</v>
      </c>
      <c r="F16" s="53" t="s">
        <v>98</v>
      </c>
      <c r="G16" s="57" t="s">
        <v>98</v>
      </c>
      <c r="H16" s="53" t="s">
        <v>98</v>
      </c>
      <c r="I16" s="59" t="s">
        <v>98</v>
      </c>
      <c r="J16" s="50" t="s">
        <v>98</v>
      </c>
      <c r="K16" s="50" t="s">
        <v>98</v>
      </c>
      <c r="L16" s="50" t="s">
        <v>98</v>
      </c>
      <c r="M16" s="52" t="s">
        <v>98</v>
      </c>
      <c r="N16" s="53" t="s">
        <v>98</v>
      </c>
      <c r="O16" s="57" t="s">
        <v>98</v>
      </c>
      <c r="P16" s="53" t="s">
        <v>98</v>
      </c>
      <c r="Q16" s="57" t="s">
        <v>98</v>
      </c>
      <c r="R16" s="53" t="s">
        <v>98</v>
      </c>
      <c r="S16" s="57" t="s">
        <v>98</v>
      </c>
      <c r="T16" s="53" t="s">
        <v>98</v>
      </c>
      <c r="U16" s="57" t="s">
        <v>98</v>
      </c>
      <c r="V16" s="53" t="s">
        <v>98</v>
      </c>
      <c r="W16" s="57" t="s">
        <v>98</v>
      </c>
      <c r="X16" s="53" t="s">
        <v>98</v>
      </c>
      <c r="Y16" s="57" t="s">
        <v>98</v>
      </c>
      <c r="Z16" s="53" t="s">
        <v>98</v>
      </c>
      <c r="AA16" s="57" t="s">
        <v>98</v>
      </c>
      <c r="AB16" s="53" t="s">
        <v>98</v>
      </c>
      <c r="AC16" s="57" t="s">
        <v>98</v>
      </c>
      <c r="AD16" s="53" t="s">
        <v>98</v>
      </c>
      <c r="AE16" s="57" t="s">
        <v>98</v>
      </c>
      <c r="AF16" s="53" t="s">
        <v>98</v>
      </c>
      <c r="AG16" s="57" t="s">
        <v>98</v>
      </c>
      <c r="AH16" s="53" t="s">
        <v>98</v>
      </c>
      <c r="AI16" s="57" t="s">
        <v>98</v>
      </c>
      <c r="AJ16" s="53" t="s">
        <v>98</v>
      </c>
      <c r="AK16" s="57" t="s">
        <v>98</v>
      </c>
      <c r="AL16" s="53" t="s">
        <v>98</v>
      </c>
      <c r="AM16" s="57" t="s">
        <v>98</v>
      </c>
      <c r="AN16" s="53" t="s">
        <v>98</v>
      </c>
      <c r="AO16" s="57" t="s">
        <v>98</v>
      </c>
      <c r="AP16" s="53" t="s">
        <v>98</v>
      </c>
      <c r="AQ16" s="57" t="s">
        <v>98</v>
      </c>
      <c r="AR16" s="53" t="s">
        <v>98</v>
      </c>
      <c r="AS16" s="57" t="s">
        <v>98</v>
      </c>
      <c r="AT16" s="53" t="s">
        <v>98</v>
      </c>
      <c r="AU16" s="57" t="s">
        <v>98</v>
      </c>
      <c r="AV16" s="53" t="s">
        <v>98</v>
      </c>
      <c r="AW16" s="57" t="s">
        <v>98</v>
      </c>
      <c r="AX16" s="53" t="s">
        <v>98</v>
      </c>
      <c r="AY16" s="57" t="s">
        <v>98</v>
      </c>
      <c r="AZ16" s="53" t="s">
        <v>98</v>
      </c>
      <c r="BA16" s="57" t="s">
        <v>98</v>
      </c>
      <c r="BB16" s="53" t="s">
        <v>98</v>
      </c>
      <c r="BC16" s="57" t="s">
        <v>98</v>
      </c>
      <c r="BD16" s="53" t="s">
        <v>98</v>
      </c>
      <c r="BE16" s="57" t="s">
        <v>98</v>
      </c>
      <c r="BF16" s="53" t="s">
        <v>98</v>
      </c>
      <c r="BG16" s="53" t="s">
        <v>98</v>
      </c>
      <c r="BH16" s="57" t="s">
        <v>98</v>
      </c>
      <c r="BI16" s="53" t="s">
        <v>98</v>
      </c>
      <c r="BJ16" s="57" t="s">
        <v>98</v>
      </c>
      <c r="BK16" s="53" t="s">
        <v>98</v>
      </c>
      <c r="BL16" s="57" t="s">
        <v>98</v>
      </c>
      <c r="BM16" s="53" t="s">
        <v>98</v>
      </c>
      <c r="BN16" s="57" t="s">
        <v>98</v>
      </c>
      <c r="BO16" s="53" t="s">
        <v>98</v>
      </c>
      <c r="BP16" s="57" t="s">
        <v>98</v>
      </c>
      <c r="BQ16" s="53" t="s">
        <v>98</v>
      </c>
      <c r="BR16" s="57" t="s">
        <v>98</v>
      </c>
      <c r="BS16" s="53" t="s">
        <v>98</v>
      </c>
      <c r="BT16" s="57" t="s">
        <v>98</v>
      </c>
      <c r="BU16" s="53" t="s">
        <v>98</v>
      </c>
      <c r="BV16" s="57" t="s">
        <v>98</v>
      </c>
      <c r="BW16" s="53" t="s">
        <v>98</v>
      </c>
      <c r="BX16" s="57" t="s">
        <v>98</v>
      </c>
      <c r="BY16" s="53" t="s">
        <v>98</v>
      </c>
      <c r="BZ16" s="57" t="s">
        <v>98</v>
      </c>
      <c r="CA16" s="53" t="s">
        <v>98</v>
      </c>
      <c r="CB16" s="57" t="s">
        <v>98</v>
      </c>
      <c r="CC16" s="53" t="s">
        <v>98</v>
      </c>
      <c r="CD16" s="57" t="s">
        <v>98</v>
      </c>
      <c r="CE16" s="53" t="s">
        <v>98</v>
      </c>
      <c r="CF16" s="77"/>
      <c r="CG16" s="77"/>
    </row>
    <row r="17" spans="2:85" ht="15.75" thickBot="1" x14ac:dyDescent="0.3">
      <c r="B17" s="179"/>
      <c r="C17" s="60"/>
      <c r="D17" s="40"/>
      <c r="E17" s="38"/>
      <c r="F17" s="38"/>
      <c r="G17" s="39"/>
      <c r="H17" s="38"/>
      <c r="I17" s="39"/>
      <c r="J17" s="38"/>
      <c r="K17" s="39"/>
      <c r="L17" s="38"/>
      <c r="M17" s="39"/>
      <c r="N17" s="38"/>
      <c r="O17" s="39"/>
      <c r="P17" s="38"/>
      <c r="Q17" s="39"/>
      <c r="R17" s="38"/>
      <c r="S17" s="39"/>
      <c r="T17" s="38"/>
      <c r="U17" s="39"/>
      <c r="V17" s="38"/>
      <c r="W17" s="39"/>
      <c r="X17" s="38"/>
      <c r="Y17" s="39"/>
      <c r="Z17" s="38"/>
      <c r="AA17" s="39"/>
      <c r="AB17" s="38"/>
      <c r="AC17" s="39"/>
      <c r="AD17" s="38"/>
      <c r="AE17" s="39"/>
      <c r="AF17" s="38"/>
      <c r="AG17" s="39"/>
      <c r="AH17" s="38"/>
      <c r="AI17" s="39"/>
      <c r="AJ17" s="38"/>
      <c r="AK17" s="39"/>
      <c r="AL17" s="38"/>
      <c r="AM17" s="39"/>
      <c r="AN17" s="38"/>
      <c r="AO17" s="39"/>
      <c r="AP17" s="38"/>
      <c r="AQ17" s="39"/>
      <c r="AR17" s="38"/>
      <c r="AS17" s="39"/>
      <c r="AT17" s="38"/>
      <c r="AU17" s="39"/>
      <c r="AV17" s="38"/>
      <c r="AW17" s="39"/>
      <c r="AX17" s="38"/>
      <c r="AY17" s="39"/>
      <c r="AZ17" s="38"/>
      <c r="BA17" s="39"/>
      <c r="BB17" s="38"/>
      <c r="BC17" s="39"/>
      <c r="BD17" s="38"/>
      <c r="BE17" s="39"/>
      <c r="BF17" s="38"/>
      <c r="BG17" s="38"/>
      <c r="BH17" s="39"/>
      <c r="BI17" s="38"/>
      <c r="BJ17" s="39"/>
      <c r="BK17" s="38"/>
      <c r="BL17" s="39"/>
      <c r="BM17" s="38"/>
      <c r="BN17" s="39"/>
      <c r="BO17" s="38"/>
      <c r="BP17" s="39"/>
      <c r="BQ17" s="38"/>
      <c r="BR17" s="39"/>
      <c r="BS17" s="38"/>
      <c r="BT17" s="39"/>
      <c r="BU17" s="38"/>
      <c r="BV17" s="39"/>
      <c r="BW17" s="38"/>
      <c r="BX17" s="39"/>
      <c r="BY17" s="38"/>
      <c r="BZ17" s="39"/>
      <c r="CA17" s="38"/>
      <c r="CB17" s="39"/>
      <c r="CC17" s="38"/>
      <c r="CD17" s="39"/>
      <c r="CE17" s="38"/>
      <c r="CF17" s="77"/>
      <c r="CG17" s="77"/>
    </row>
    <row r="18" spans="2:85" x14ac:dyDescent="0.25">
      <c r="B18" s="180"/>
      <c r="C18" s="61" t="s">
        <v>19</v>
      </c>
      <c r="D18" s="37" t="s">
        <v>4</v>
      </c>
      <c r="E18" s="35" t="s">
        <v>460</v>
      </c>
      <c r="F18" s="35" t="s">
        <v>461</v>
      </c>
      <c r="G18" s="36" t="s">
        <v>462</v>
      </c>
      <c r="H18" s="35" t="s">
        <v>463</v>
      </c>
      <c r="I18" s="36" t="s">
        <v>464</v>
      </c>
      <c r="J18" s="35" t="s">
        <v>465</v>
      </c>
      <c r="K18" s="36" t="s">
        <v>466</v>
      </c>
      <c r="L18" s="35" t="s">
        <v>467</v>
      </c>
      <c r="M18" s="36" t="s">
        <v>468</v>
      </c>
      <c r="N18" s="35" t="s">
        <v>469</v>
      </c>
      <c r="O18" s="36" t="s">
        <v>470</v>
      </c>
      <c r="P18" s="35" t="s">
        <v>471</v>
      </c>
      <c r="Q18" s="36" t="s">
        <v>472</v>
      </c>
      <c r="R18" s="35" t="s">
        <v>473</v>
      </c>
      <c r="S18" s="36" t="s">
        <v>474</v>
      </c>
      <c r="T18" s="47" t="s">
        <v>475</v>
      </c>
      <c r="U18" s="36" t="s">
        <v>476</v>
      </c>
      <c r="V18" s="35" t="s">
        <v>477</v>
      </c>
      <c r="W18" s="36" t="s">
        <v>478</v>
      </c>
      <c r="X18" s="35" t="s">
        <v>479</v>
      </c>
      <c r="Y18" s="36" t="s">
        <v>480</v>
      </c>
      <c r="Z18" s="35" t="s">
        <v>481</v>
      </c>
      <c r="AA18" s="36" t="s">
        <v>482</v>
      </c>
      <c r="AB18" s="35" t="s">
        <v>483</v>
      </c>
      <c r="AC18" s="36" t="s">
        <v>484</v>
      </c>
      <c r="AD18" s="35" t="s">
        <v>485</v>
      </c>
      <c r="AE18" s="36" t="s">
        <v>486</v>
      </c>
      <c r="AF18" s="35" t="s">
        <v>487</v>
      </c>
      <c r="AG18" s="36" t="s">
        <v>488</v>
      </c>
      <c r="AH18" s="35" t="s">
        <v>489</v>
      </c>
      <c r="AI18" s="36" t="s">
        <v>484</v>
      </c>
      <c r="AJ18" s="35" t="s">
        <v>490</v>
      </c>
      <c r="AK18" s="36" t="s">
        <v>491</v>
      </c>
      <c r="AL18" s="35" t="s">
        <v>476</v>
      </c>
      <c r="AM18" s="36" t="s">
        <v>492</v>
      </c>
      <c r="AN18" s="35" t="s">
        <v>493</v>
      </c>
      <c r="AO18" s="36" t="s">
        <v>494</v>
      </c>
      <c r="AP18" s="35" t="s">
        <v>495</v>
      </c>
      <c r="AQ18" s="35" t="s">
        <v>494</v>
      </c>
      <c r="AR18" s="35" t="s">
        <v>497</v>
      </c>
      <c r="AS18" s="36" t="s">
        <v>498</v>
      </c>
      <c r="AT18" s="35" t="s">
        <v>497</v>
      </c>
      <c r="AU18" s="36" t="s">
        <v>499</v>
      </c>
      <c r="AV18" s="35" t="s">
        <v>500</v>
      </c>
      <c r="AW18" s="36" t="s">
        <v>501</v>
      </c>
      <c r="AX18" s="35" t="s">
        <v>502</v>
      </c>
      <c r="AY18" s="36" t="s">
        <v>464</v>
      </c>
      <c r="AZ18" s="35" t="s">
        <v>483</v>
      </c>
      <c r="BA18" s="36" t="s">
        <v>503</v>
      </c>
      <c r="BB18" s="35" t="s">
        <v>487</v>
      </c>
      <c r="BC18" s="36" t="s">
        <v>486</v>
      </c>
      <c r="BD18" s="35" t="s">
        <v>475</v>
      </c>
      <c r="BE18" s="36" t="s">
        <v>504</v>
      </c>
      <c r="BF18" s="35" t="s">
        <v>466</v>
      </c>
      <c r="BG18" s="35" t="s">
        <v>462</v>
      </c>
      <c r="BH18" s="36" t="s">
        <v>505</v>
      </c>
      <c r="BI18" s="35" t="s">
        <v>479</v>
      </c>
      <c r="BJ18" s="36" t="s">
        <v>472</v>
      </c>
      <c r="BK18" s="35" t="s">
        <v>469</v>
      </c>
      <c r="BL18" s="36" t="s">
        <v>506</v>
      </c>
      <c r="BM18" s="35" t="s">
        <v>507</v>
      </c>
      <c r="BN18" s="36" t="s">
        <v>508</v>
      </c>
      <c r="BO18" s="35" t="s">
        <v>489</v>
      </c>
      <c r="BP18" s="36" t="s">
        <v>509</v>
      </c>
      <c r="BQ18" s="35" t="s">
        <v>477</v>
      </c>
      <c r="BR18" s="36" t="s">
        <v>475</v>
      </c>
      <c r="BS18" s="35" t="s">
        <v>510</v>
      </c>
      <c r="BT18" s="36" t="s">
        <v>650</v>
      </c>
      <c r="BU18" s="35" t="s">
        <v>487</v>
      </c>
      <c r="BV18" s="36" t="s">
        <v>496</v>
      </c>
      <c r="BW18" s="35" t="s">
        <v>512</v>
      </c>
      <c r="BX18" s="36" t="s">
        <v>513</v>
      </c>
      <c r="BY18" s="35" t="s">
        <v>483</v>
      </c>
      <c r="BZ18" s="36" t="s">
        <v>490</v>
      </c>
      <c r="CA18" s="35" t="s">
        <v>514</v>
      </c>
      <c r="CB18" s="36" t="s">
        <v>482</v>
      </c>
      <c r="CC18" s="35" t="s">
        <v>515</v>
      </c>
      <c r="CD18" s="36" t="s">
        <v>493</v>
      </c>
      <c r="CE18" s="35" t="s">
        <v>516</v>
      </c>
      <c r="CF18" s="77"/>
      <c r="CG18" s="77"/>
    </row>
    <row r="19" spans="2:85" x14ac:dyDescent="0.25">
      <c r="B19" s="180"/>
      <c r="C19" s="62"/>
      <c r="D19" s="34" t="s">
        <v>3</v>
      </c>
      <c r="E19" s="44" t="s">
        <v>159</v>
      </c>
      <c r="F19" s="44" t="s">
        <v>148</v>
      </c>
      <c r="G19" s="94" t="s">
        <v>167</v>
      </c>
      <c r="H19" s="44" t="s">
        <v>203</v>
      </c>
      <c r="I19" s="94" t="s">
        <v>181</v>
      </c>
      <c r="J19" s="44" t="s">
        <v>163</v>
      </c>
      <c r="K19" s="54" t="s">
        <v>208</v>
      </c>
      <c r="L19" s="93" t="s">
        <v>155</v>
      </c>
      <c r="M19" s="82" t="s">
        <v>156</v>
      </c>
      <c r="N19" s="44" t="s">
        <v>201</v>
      </c>
      <c r="O19" s="82" t="s">
        <v>221</v>
      </c>
      <c r="P19" s="93" t="s">
        <v>188</v>
      </c>
      <c r="Q19" s="54" t="s">
        <v>160</v>
      </c>
      <c r="R19" s="44" t="s">
        <v>207</v>
      </c>
      <c r="S19" s="82" t="s">
        <v>212</v>
      </c>
      <c r="T19" s="81" t="s">
        <v>189</v>
      </c>
      <c r="U19" s="94" t="s">
        <v>154</v>
      </c>
      <c r="V19" s="81" t="s">
        <v>220</v>
      </c>
      <c r="W19" s="54" t="s">
        <v>193</v>
      </c>
      <c r="X19" s="44" t="s">
        <v>185</v>
      </c>
      <c r="Y19" s="94" t="s">
        <v>147</v>
      </c>
      <c r="Z19" s="81" t="s">
        <v>172</v>
      </c>
      <c r="AA19" s="94" t="s">
        <v>171</v>
      </c>
      <c r="AB19" s="44" t="s">
        <v>216</v>
      </c>
      <c r="AC19" s="94" t="s">
        <v>151</v>
      </c>
      <c r="AD19" s="93" t="s">
        <v>196</v>
      </c>
      <c r="AE19" s="82" t="s">
        <v>150</v>
      </c>
      <c r="AF19" s="44" t="s">
        <v>179</v>
      </c>
      <c r="AG19" s="82" t="s">
        <v>204</v>
      </c>
      <c r="AH19" s="93" t="s">
        <v>214</v>
      </c>
      <c r="AI19" s="54" t="s">
        <v>157</v>
      </c>
      <c r="AJ19" s="81" t="s">
        <v>146</v>
      </c>
      <c r="AK19" s="54" t="s">
        <v>153</v>
      </c>
      <c r="AL19" s="44" t="s">
        <v>169</v>
      </c>
      <c r="AM19" s="82" t="s">
        <v>186</v>
      </c>
      <c r="AN19" s="44" t="s">
        <v>177</v>
      </c>
      <c r="AO19" s="82" t="s">
        <v>173</v>
      </c>
      <c r="AP19" s="44" t="s">
        <v>191</v>
      </c>
      <c r="AQ19" s="44" t="s">
        <v>219</v>
      </c>
      <c r="AR19" s="81" t="s">
        <v>182</v>
      </c>
      <c r="AS19" s="94" t="s">
        <v>198</v>
      </c>
      <c r="AT19" s="81" t="s">
        <v>210</v>
      </c>
      <c r="AU19" s="94" t="s">
        <v>222</v>
      </c>
      <c r="AV19" s="93" t="s">
        <v>149</v>
      </c>
      <c r="AW19" s="94" t="s">
        <v>218</v>
      </c>
      <c r="AX19" s="81" t="s">
        <v>209</v>
      </c>
      <c r="AY19" s="94" t="s">
        <v>178</v>
      </c>
      <c r="AZ19" s="44" t="s">
        <v>170</v>
      </c>
      <c r="BA19" s="82" t="s">
        <v>205</v>
      </c>
      <c r="BB19" s="81" t="s">
        <v>180</v>
      </c>
      <c r="BC19" s="82" t="s">
        <v>158</v>
      </c>
      <c r="BD19" s="44" t="s">
        <v>183</v>
      </c>
      <c r="BE19" s="82" t="s">
        <v>187</v>
      </c>
      <c r="BF19" s="93" t="s">
        <v>211</v>
      </c>
      <c r="BG19" s="44" t="s">
        <v>165</v>
      </c>
      <c r="BH19" s="54" t="s">
        <v>199</v>
      </c>
      <c r="BI19" s="93" t="s">
        <v>195</v>
      </c>
      <c r="BJ19" s="54" t="s">
        <v>168</v>
      </c>
      <c r="BK19" s="93" t="s">
        <v>175</v>
      </c>
      <c r="BL19" s="54" t="s">
        <v>161</v>
      </c>
      <c r="BM19" s="44" t="s">
        <v>202</v>
      </c>
      <c r="BN19" s="82" t="s">
        <v>174</v>
      </c>
      <c r="BO19" s="93" t="s">
        <v>176</v>
      </c>
      <c r="BP19" s="94" t="s">
        <v>194</v>
      </c>
      <c r="BQ19" s="93" t="s">
        <v>213</v>
      </c>
      <c r="BR19" s="94" t="s">
        <v>206</v>
      </c>
      <c r="BS19" s="81" t="s">
        <v>184</v>
      </c>
      <c r="BT19" s="94" t="s">
        <v>162</v>
      </c>
      <c r="BU19" s="44" t="s">
        <v>152</v>
      </c>
      <c r="BV19" s="54" t="s">
        <v>164</v>
      </c>
      <c r="BW19" s="81" t="s">
        <v>200</v>
      </c>
      <c r="BX19" s="94" t="s">
        <v>253</v>
      </c>
      <c r="BY19" s="93" t="s">
        <v>192</v>
      </c>
      <c r="BZ19" s="94" t="s">
        <v>217</v>
      </c>
      <c r="CA19" s="81" t="s">
        <v>215</v>
      </c>
      <c r="CB19" s="82" t="s">
        <v>197</v>
      </c>
      <c r="CC19" s="81" t="s">
        <v>190</v>
      </c>
      <c r="CD19" s="82" t="s">
        <v>145</v>
      </c>
      <c r="CE19" s="81" t="s">
        <v>166</v>
      </c>
      <c r="CF19" s="77"/>
      <c r="CG19" s="77"/>
    </row>
    <row r="20" spans="2:85" x14ac:dyDescent="0.25">
      <c r="B20" s="180"/>
      <c r="C20" s="62"/>
      <c r="D20" s="34" t="s">
        <v>2</v>
      </c>
      <c r="E20" s="32" t="s">
        <v>13</v>
      </c>
      <c r="F20" s="32" t="s">
        <v>13</v>
      </c>
      <c r="G20" s="33" t="s">
        <v>13</v>
      </c>
      <c r="H20" s="32" t="s">
        <v>13</v>
      </c>
      <c r="I20" s="33" t="s">
        <v>13</v>
      </c>
      <c r="J20" s="32" t="s">
        <v>13</v>
      </c>
      <c r="K20" s="33" t="s">
        <v>13</v>
      </c>
      <c r="L20" s="32" t="s">
        <v>13</v>
      </c>
      <c r="M20" s="33" t="s">
        <v>13</v>
      </c>
      <c r="N20" s="32" t="s">
        <v>13</v>
      </c>
      <c r="O20" s="33" t="s">
        <v>13</v>
      </c>
      <c r="P20" s="32" t="s">
        <v>13</v>
      </c>
      <c r="Q20" s="33" t="s">
        <v>13</v>
      </c>
      <c r="R20" s="32" t="s">
        <v>13</v>
      </c>
      <c r="S20" s="33" t="s">
        <v>13</v>
      </c>
      <c r="T20" s="32" t="s">
        <v>13</v>
      </c>
      <c r="U20" s="33" t="s">
        <v>13</v>
      </c>
      <c r="V20" s="32" t="s">
        <v>13</v>
      </c>
      <c r="W20" s="33" t="s">
        <v>13</v>
      </c>
      <c r="X20" s="32" t="s">
        <v>13</v>
      </c>
      <c r="Y20" s="33" t="s">
        <v>13</v>
      </c>
      <c r="Z20" s="32" t="s">
        <v>13</v>
      </c>
      <c r="AA20" s="33" t="s">
        <v>13</v>
      </c>
      <c r="AB20" s="32" t="s">
        <v>13</v>
      </c>
      <c r="AC20" s="33" t="s">
        <v>13</v>
      </c>
      <c r="AD20" s="32" t="s">
        <v>13</v>
      </c>
      <c r="AE20" s="33" t="s">
        <v>13</v>
      </c>
      <c r="AF20" s="32" t="s">
        <v>13</v>
      </c>
      <c r="AG20" s="33" t="s">
        <v>13</v>
      </c>
      <c r="AH20" s="32" t="s">
        <v>13</v>
      </c>
      <c r="AI20" s="33" t="s">
        <v>13</v>
      </c>
      <c r="AJ20" s="32" t="s">
        <v>13</v>
      </c>
      <c r="AK20" s="33" t="s">
        <v>13</v>
      </c>
      <c r="AL20" s="32" t="s">
        <v>13</v>
      </c>
      <c r="AM20" s="33" t="s">
        <v>13</v>
      </c>
      <c r="AN20" s="32" t="s">
        <v>13</v>
      </c>
      <c r="AO20" s="33" t="s">
        <v>13</v>
      </c>
      <c r="AP20" s="32" t="s">
        <v>13</v>
      </c>
      <c r="AQ20" s="32" t="s">
        <v>13</v>
      </c>
      <c r="AR20" s="32" t="s">
        <v>13</v>
      </c>
      <c r="AS20" s="33" t="s">
        <v>13</v>
      </c>
      <c r="AT20" s="32" t="s">
        <v>13</v>
      </c>
      <c r="AU20" s="33" t="s">
        <v>13</v>
      </c>
      <c r="AV20" s="32" t="s">
        <v>13</v>
      </c>
      <c r="AW20" s="33" t="s">
        <v>13</v>
      </c>
      <c r="AX20" s="32" t="s">
        <v>13</v>
      </c>
      <c r="AY20" s="33" t="s">
        <v>13</v>
      </c>
      <c r="AZ20" s="32" t="s">
        <v>13</v>
      </c>
      <c r="BA20" s="33" t="s">
        <v>13</v>
      </c>
      <c r="BB20" s="32" t="s">
        <v>13</v>
      </c>
      <c r="BC20" s="33" t="s">
        <v>13</v>
      </c>
      <c r="BD20" s="32" t="s">
        <v>13</v>
      </c>
      <c r="BE20" s="33" t="s">
        <v>13</v>
      </c>
      <c r="BF20" s="32" t="s">
        <v>13</v>
      </c>
      <c r="BG20" s="32" t="s">
        <v>13</v>
      </c>
      <c r="BH20" s="33" t="s">
        <v>13</v>
      </c>
      <c r="BI20" s="32" t="s">
        <v>13</v>
      </c>
      <c r="BJ20" s="33" t="s">
        <v>13</v>
      </c>
      <c r="BK20" s="32" t="s">
        <v>13</v>
      </c>
      <c r="BL20" s="33" t="s">
        <v>13</v>
      </c>
      <c r="BM20" s="32" t="s">
        <v>13</v>
      </c>
      <c r="BN20" s="33" t="s">
        <v>13</v>
      </c>
      <c r="BO20" s="32" t="s">
        <v>13</v>
      </c>
      <c r="BP20" s="33" t="s">
        <v>13</v>
      </c>
      <c r="BQ20" s="32" t="s">
        <v>13</v>
      </c>
      <c r="BR20" s="33" t="s">
        <v>13</v>
      </c>
      <c r="BS20" s="32" t="s">
        <v>13</v>
      </c>
      <c r="BT20" s="33" t="s">
        <v>13</v>
      </c>
      <c r="BU20" s="32" t="s">
        <v>13</v>
      </c>
      <c r="BV20" s="33" t="s">
        <v>13</v>
      </c>
      <c r="BW20" s="32" t="s">
        <v>13</v>
      </c>
      <c r="BX20" s="33" t="s">
        <v>13</v>
      </c>
      <c r="BY20" s="32" t="s">
        <v>13</v>
      </c>
      <c r="BZ20" s="33" t="s">
        <v>13</v>
      </c>
      <c r="CA20" s="32" t="s">
        <v>13</v>
      </c>
      <c r="CB20" s="33" t="s">
        <v>13</v>
      </c>
      <c r="CC20" s="32" t="s">
        <v>13</v>
      </c>
      <c r="CD20" s="33" t="s">
        <v>13</v>
      </c>
      <c r="CE20" s="32" t="s">
        <v>13</v>
      </c>
      <c r="CF20" s="77"/>
      <c r="CG20" s="77"/>
    </row>
    <row r="21" spans="2:85" x14ac:dyDescent="0.25">
      <c r="B21" s="180"/>
      <c r="C21" s="62"/>
      <c r="D21" s="34" t="s">
        <v>1</v>
      </c>
      <c r="E21" s="88">
        <v>23</v>
      </c>
      <c r="F21" s="88">
        <v>25</v>
      </c>
      <c r="G21" s="84">
        <v>23</v>
      </c>
      <c r="H21" s="88">
        <v>29</v>
      </c>
      <c r="I21" s="84">
        <v>21</v>
      </c>
      <c r="J21" s="88">
        <v>21</v>
      </c>
      <c r="K21" s="84">
        <v>22</v>
      </c>
      <c r="L21" s="88">
        <v>26</v>
      </c>
      <c r="M21" s="84">
        <v>27</v>
      </c>
      <c r="N21" s="88">
        <v>20</v>
      </c>
      <c r="O21" s="84">
        <v>28</v>
      </c>
      <c r="P21" s="88">
        <v>28</v>
      </c>
      <c r="Q21" s="84">
        <v>29</v>
      </c>
      <c r="R21" s="88">
        <v>29</v>
      </c>
      <c r="S21" s="84">
        <v>24</v>
      </c>
      <c r="T21" s="88">
        <v>30</v>
      </c>
      <c r="U21" s="84">
        <v>28</v>
      </c>
      <c r="V21" s="88">
        <v>23</v>
      </c>
      <c r="W21" s="84">
        <v>30</v>
      </c>
      <c r="X21" s="88">
        <v>32</v>
      </c>
      <c r="Y21" s="84">
        <v>31</v>
      </c>
      <c r="Z21" s="88">
        <v>26</v>
      </c>
      <c r="AA21" s="84">
        <v>25</v>
      </c>
      <c r="AB21" s="88">
        <v>23</v>
      </c>
      <c r="AC21" s="84">
        <v>28</v>
      </c>
      <c r="AD21" s="88">
        <v>25</v>
      </c>
      <c r="AE21" s="84">
        <v>25</v>
      </c>
      <c r="AF21" s="88">
        <v>31</v>
      </c>
      <c r="AG21" s="84">
        <v>31</v>
      </c>
      <c r="AH21" s="88">
        <v>30</v>
      </c>
      <c r="AI21" s="84">
        <v>28</v>
      </c>
      <c r="AJ21" s="88">
        <v>30</v>
      </c>
      <c r="AK21" s="84">
        <v>28</v>
      </c>
      <c r="AL21" s="88">
        <v>28</v>
      </c>
      <c r="AM21" s="84">
        <v>25</v>
      </c>
      <c r="AN21" s="88">
        <v>24</v>
      </c>
      <c r="AO21" s="84">
        <v>29</v>
      </c>
      <c r="AP21" s="88">
        <v>26</v>
      </c>
      <c r="AQ21" s="88">
        <v>29</v>
      </c>
      <c r="AR21" s="88">
        <v>31</v>
      </c>
      <c r="AS21" s="84">
        <v>29</v>
      </c>
      <c r="AT21" s="88">
        <v>31</v>
      </c>
      <c r="AU21" s="84">
        <v>28</v>
      </c>
      <c r="AV21" s="88">
        <v>30</v>
      </c>
      <c r="AW21" s="84">
        <v>28</v>
      </c>
      <c r="AX21" s="88">
        <v>30</v>
      </c>
      <c r="AY21" s="84">
        <v>31</v>
      </c>
      <c r="AZ21" s="88">
        <v>23</v>
      </c>
      <c r="BA21" s="84">
        <v>31</v>
      </c>
      <c r="BB21" s="88">
        <v>31</v>
      </c>
      <c r="BC21" s="84">
        <v>25</v>
      </c>
      <c r="BD21" s="88">
        <v>30</v>
      </c>
      <c r="BE21" s="84">
        <v>23</v>
      </c>
      <c r="BF21" s="88">
        <v>32</v>
      </c>
      <c r="BG21" s="88">
        <v>33</v>
      </c>
      <c r="BH21" s="84">
        <v>32</v>
      </c>
      <c r="BI21" s="88">
        <v>31</v>
      </c>
      <c r="BJ21" s="84">
        <v>29</v>
      </c>
      <c r="BK21" s="88">
        <v>30</v>
      </c>
      <c r="BL21" s="84">
        <v>24</v>
      </c>
      <c r="BM21" s="88">
        <v>28</v>
      </c>
      <c r="BN21" s="84">
        <v>26</v>
      </c>
      <c r="BO21" s="88">
        <v>30</v>
      </c>
      <c r="BP21" s="84">
        <v>24</v>
      </c>
      <c r="BQ21" s="88">
        <v>23</v>
      </c>
      <c r="BR21" s="84">
        <v>30</v>
      </c>
      <c r="BS21" s="88">
        <v>30</v>
      </c>
      <c r="BT21" s="84">
        <v>31</v>
      </c>
      <c r="BU21" s="88">
        <v>31</v>
      </c>
      <c r="BV21" s="84">
        <v>25</v>
      </c>
      <c r="BW21" s="88">
        <v>28</v>
      </c>
      <c r="BX21" s="84">
        <v>23</v>
      </c>
      <c r="BY21" s="88">
        <v>23</v>
      </c>
      <c r="BZ21" s="84">
        <v>30</v>
      </c>
      <c r="CA21" s="88">
        <v>28</v>
      </c>
      <c r="CB21" s="84">
        <v>25</v>
      </c>
      <c r="CC21" s="88">
        <v>26</v>
      </c>
      <c r="CD21" s="84">
        <v>24</v>
      </c>
      <c r="CE21" s="88">
        <v>31</v>
      </c>
      <c r="CF21" s="77"/>
      <c r="CG21" s="77"/>
    </row>
    <row r="22" spans="2:85" x14ac:dyDescent="0.25">
      <c r="B22" s="180"/>
      <c r="C22" s="62"/>
      <c r="D22" s="34" t="s">
        <v>0</v>
      </c>
      <c r="E22" s="88" t="s">
        <v>517</v>
      </c>
      <c r="F22" s="88" t="s">
        <v>517</v>
      </c>
      <c r="G22" s="84" t="s">
        <v>517</v>
      </c>
      <c r="H22" s="88" t="s">
        <v>517</v>
      </c>
      <c r="I22" s="84" t="s">
        <v>517</v>
      </c>
      <c r="J22" s="88" t="s">
        <v>517</v>
      </c>
      <c r="K22" s="84" t="s">
        <v>517</v>
      </c>
      <c r="L22" s="88" t="s">
        <v>517</v>
      </c>
      <c r="M22" s="84" t="s">
        <v>517</v>
      </c>
      <c r="N22" s="88" t="s">
        <v>517</v>
      </c>
      <c r="O22" s="84" t="s">
        <v>517</v>
      </c>
      <c r="P22" s="88" t="s">
        <v>517</v>
      </c>
      <c r="Q22" s="84" t="s">
        <v>517</v>
      </c>
      <c r="R22" s="88" t="s">
        <v>517</v>
      </c>
      <c r="S22" s="84" t="s">
        <v>517</v>
      </c>
      <c r="T22" s="88" t="s">
        <v>517</v>
      </c>
      <c r="U22" s="84" t="s">
        <v>517</v>
      </c>
      <c r="V22" s="88" t="s">
        <v>517</v>
      </c>
      <c r="W22" s="84" t="s">
        <v>517</v>
      </c>
      <c r="X22" s="88" t="s">
        <v>517</v>
      </c>
      <c r="Y22" s="84" t="s">
        <v>517</v>
      </c>
      <c r="Z22" s="88" t="s">
        <v>517</v>
      </c>
      <c r="AA22" s="84" t="s">
        <v>517</v>
      </c>
      <c r="AB22" s="88" t="s">
        <v>517</v>
      </c>
      <c r="AC22" s="84" t="s">
        <v>517</v>
      </c>
      <c r="AD22" s="88" t="s">
        <v>517</v>
      </c>
      <c r="AE22" s="84" t="s">
        <v>517</v>
      </c>
      <c r="AF22" s="88" t="s">
        <v>517</v>
      </c>
      <c r="AG22" s="84" t="s">
        <v>517</v>
      </c>
      <c r="AH22" s="88" t="s">
        <v>517</v>
      </c>
      <c r="AI22" s="84" t="s">
        <v>517</v>
      </c>
      <c r="AJ22" s="88" t="s">
        <v>517</v>
      </c>
      <c r="AK22" s="84" t="s">
        <v>517</v>
      </c>
      <c r="AL22" s="88" t="s">
        <v>517</v>
      </c>
      <c r="AM22" s="84" t="s">
        <v>517</v>
      </c>
      <c r="AN22" s="88" t="s">
        <v>517</v>
      </c>
      <c r="AO22" s="84" t="s">
        <v>517</v>
      </c>
      <c r="AP22" s="88" t="s">
        <v>517</v>
      </c>
      <c r="AQ22" s="88" t="s">
        <v>517</v>
      </c>
      <c r="AR22" s="88" t="s">
        <v>517</v>
      </c>
      <c r="AS22" s="84" t="s">
        <v>517</v>
      </c>
      <c r="AT22" s="88" t="s">
        <v>517</v>
      </c>
      <c r="AU22" s="84" t="s">
        <v>517</v>
      </c>
      <c r="AV22" s="88" t="s">
        <v>517</v>
      </c>
      <c r="AW22" s="84" t="s">
        <v>517</v>
      </c>
      <c r="AX22" s="88" t="s">
        <v>517</v>
      </c>
      <c r="AY22" s="84" t="s">
        <v>517</v>
      </c>
      <c r="AZ22" s="88" t="s">
        <v>517</v>
      </c>
      <c r="BA22" s="84" t="s">
        <v>517</v>
      </c>
      <c r="BB22" s="88" t="s">
        <v>517</v>
      </c>
      <c r="BC22" s="84" t="s">
        <v>517</v>
      </c>
      <c r="BD22" s="88" t="s">
        <v>517</v>
      </c>
      <c r="BE22" s="84" t="s">
        <v>517</v>
      </c>
      <c r="BF22" s="88" t="s">
        <v>517</v>
      </c>
      <c r="BG22" s="88" t="s">
        <v>517</v>
      </c>
      <c r="BH22" s="84" t="s">
        <v>517</v>
      </c>
      <c r="BI22" s="88" t="s">
        <v>517</v>
      </c>
      <c r="BJ22" s="84" t="s">
        <v>517</v>
      </c>
      <c r="BK22" s="88" t="s">
        <v>517</v>
      </c>
      <c r="BL22" s="84" t="s">
        <v>517</v>
      </c>
      <c r="BM22" s="88" t="s">
        <v>517</v>
      </c>
      <c r="BN22" s="84" t="s">
        <v>517</v>
      </c>
      <c r="BO22" s="88" t="s">
        <v>517</v>
      </c>
      <c r="BP22" s="84" t="s">
        <v>517</v>
      </c>
      <c r="BQ22" s="88" t="s">
        <v>517</v>
      </c>
      <c r="BR22" s="84" t="s">
        <v>517</v>
      </c>
      <c r="BS22" s="88" t="s">
        <v>517</v>
      </c>
      <c r="BT22" s="84" t="s">
        <v>517</v>
      </c>
      <c r="BU22" s="88" t="s">
        <v>517</v>
      </c>
      <c r="BV22" s="84" t="s">
        <v>517</v>
      </c>
      <c r="BW22" s="88" t="s">
        <v>517</v>
      </c>
      <c r="BX22" s="84" t="s">
        <v>517</v>
      </c>
      <c r="BY22" s="88" t="s">
        <v>517</v>
      </c>
      <c r="BZ22" s="84" t="s">
        <v>517</v>
      </c>
      <c r="CA22" s="88" t="s">
        <v>517</v>
      </c>
      <c r="CB22" s="84" t="s">
        <v>517</v>
      </c>
      <c r="CC22" s="88" t="s">
        <v>517</v>
      </c>
      <c r="CD22" s="84" t="s">
        <v>517</v>
      </c>
      <c r="CE22" s="88" t="s">
        <v>517</v>
      </c>
      <c r="CF22" s="77"/>
      <c r="CG22" s="77"/>
    </row>
    <row r="23" spans="2:85" ht="15.75" thickBot="1" x14ac:dyDescent="0.3">
      <c r="B23" s="180"/>
      <c r="C23" s="62"/>
      <c r="D23" s="34"/>
      <c r="E23" s="32"/>
      <c r="F23" s="32"/>
      <c r="G23" s="33"/>
      <c r="H23" s="32"/>
      <c r="I23" s="33"/>
      <c r="J23" s="32"/>
      <c r="K23" s="33"/>
      <c r="L23" s="32"/>
      <c r="M23" s="33"/>
      <c r="N23" s="32"/>
      <c r="O23" s="33"/>
      <c r="P23" s="32"/>
      <c r="Q23" s="33"/>
      <c r="R23" s="32"/>
      <c r="S23" s="33"/>
      <c r="T23" s="32"/>
      <c r="U23" s="33"/>
      <c r="V23" s="32"/>
      <c r="W23" s="33"/>
      <c r="X23" s="32"/>
      <c r="Y23" s="33"/>
      <c r="Z23" s="32"/>
      <c r="AA23" s="33"/>
      <c r="AB23" s="32"/>
      <c r="AC23" s="33"/>
      <c r="AD23" s="32"/>
      <c r="AE23" s="33"/>
      <c r="AF23" s="32"/>
      <c r="AG23" s="33"/>
      <c r="AH23" s="32"/>
      <c r="AI23" s="33"/>
      <c r="AJ23" s="32"/>
      <c r="AK23" s="33"/>
      <c r="AL23" s="32"/>
      <c r="AM23" s="33"/>
      <c r="AN23" s="32"/>
      <c r="AO23" s="33"/>
      <c r="AP23" s="32"/>
      <c r="AQ23" s="33"/>
      <c r="AR23" s="32"/>
      <c r="AS23" s="33"/>
      <c r="AT23" s="32"/>
      <c r="AU23" s="33"/>
      <c r="AV23" s="32"/>
      <c r="AW23" s="33"/>
      <c r="AX23" s="32"/>
      <c r="AY23" s="33"/>
      <c r="AZ23" s="32"/>
      <c r="BA23" s="33"/>
      <c r="BB23" s="32"/>
      <c r="BC23" s="33"/>
      <c r="BD23" s="32"/>
      <c r="BE23" s="33"/>
      <c r="BF23" s="32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 t="s">
        <v>649</v>
      </c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77"/>
      <c r="CG23" s="77"/>
    </row>
    <row r="24" spans="2:85" ht="15.75" thickBot="1" x14ac:dyDescent="0.3">
      <c r="B24" s="180"/>
      <c r="C24" s="60"/>
      <c r="D24" s="40"/>
      <c r="E24" s="38"/>
      <c r="F24" s="38"/>
      <c r="G24" s="39"/>
      <c r="H24" s="38"/>
      <c r="I24" s="39"/>
      <c r="J24" s="38"/>
      <c r="K24" s="39"/>
      <c r="L24" s="38"/>
      <c r="M24" s="39"/>
      <c r="N24" s="38"/>
      <c r="O24" s="39"/>
      <c r="P24" s="38"/>
      <c r="Q24" s="39"/>
      <c r="R24" s="38"/>
      <c r="S24" s="39"/>
      <c r="T24" s="38"/>
      <c r="U24" s="39"/>
      <c r="V24" s="38"/>
      <c r="W24" s="39"/>
      <c r="X24" s="38"/>
      <c r="Y24" s="39"/>
      <c r="Z24" s="38"/>
      <c r="AA24" s="39"/>
      <c r="AB24" s="38"/>
      <c r="AC24" s="39"/>
      <c r="AD24" s="38"/>
      <c r="AE24" s="39"/>
      <c r="AF24" s="38"/>
      <c r="AG24" s="39"/>
      <c r="AH24" s="38"/>
      <c r="AI24" s="39"/>
      <c r="AJ24" s="38"/>
      <c r="AK24" s="39"/>
      <c r="AL24" s="38"/>
      <c r="AM24" s="39"/>
      <c r="AN24" s="38"/>
      <c r="AO24" s="39"/>
      <c r="AP24" s="38"/>
      <c r="AQ24" s="39"/>
      <c r="AR24" s="38"/>
      <c r="AS24" s="39"/>
      <c r="AT24" s="38"/>
      <c r="AU24" s="39"/>
      <c r="AV24" s="38"/>
      <c r="AW24" s="39"/>
      <c r="AX24" s="38"/>
      <c r="AY24" s="39"/>
      <c r="AZ24" s="38"/>
      <c r="BA24" s="39"/>
      <c r="BB24" s="38"/>
      <c r="BC24" s="39"/>
      <c r="BD24" s="38"/>
      <c r="BE24" s="39"/>
      <c r="BF24" s="38"/>
      <c r="BG24" s="38"/>
      <c r="BH24" s="39"/>
      <c r="BI24" s="38"/>
      <c r="BJ24" s="39"/>
      <c r="BK24" s="38"/>
      <c r="BL24" s="39"/>
      <c r="BM24" s="38"/>
      <c r="BN24" s="39"/>
      <c r="BO24" s="38"/>
      <c r="BP24" s="39"/>
      <c r="BQ24" s="38"/>
      <c r="BR24" s="39"/>
      <c r="BS24" s="38"/>
      <c r="BT24" s="39"/>
      <c r="BU24" s="38"/>
      <c r="BV24" s="39"/>
      <c r="BW24" s="38"/>
      <c r="BX24" s="39"/>
      <c r="BY24" s="38"/>
      <c r="BZ24" s="39"/>
      <c r="CA24" s="38"/>
      <c r="CB24" s="39"/>
      <c r="CC24" s="38"/>
      <c r="CD24" s="39"/>
      <c r="CE24" s="38"/>
      <c r="CF24" s="102"/>
      <c r="CG24" s="77"/>
    </row>
    <row r="25" spans="2:85" x14ac:dyDescent="0.25">
      <c r="B25" s="180"/>
      <c r="C25" s="61" t="s">
        <v>18</v>
      </c>
      <c r="D25" s="37" t="s">
        <v>4</v>
      </c>
      <c r="E25" s="35" t="s">
        <v>382</v>
      </c>
      <c r="F25" s="35" t="s">
        <v>357</v>
      </c>
      <c r="G25" s="36" t="s">
        <v>360</v>
      </c>
      <c r="H25" s="35" t="s">
        <v>518</v>
      </c>
      <c r="I25" s="36" t="s">
        <v>394</v>
      </c>
      <c r="J25" s="35" t="s">
        <v>519</v>
      </c>
      <c r="K25" s="36" t="s">
        <v>520</v>
      </c>
      <c r="L25" s="35" t="s">
        <v>520</v>
      </c>
      <c r="M25" s="36" t="s">
        <v>521</v>
      </c>
      <c r="N25" s="35" t="s">
        <v>382</v>
      </c>
      <c r="O25" s="36" t="s">
        <v>358</v>
      </c>
      <c r="P25" s="35" t="s">
        <v>522</v>
      </c>
      <c r="Q25" s="36" t="s">
        <v>523</v>
      </c>
      <c r="R25" s="35" t="s">
        <v>524</v>
      </c>
      <c r="S25" s="36" t="s">
        <v>391</v>
      </c>
      <c r="T25" s="35" t="s">
        <v>369</v>
      </c>
      <c r="U25" s="35" t="s">
        <v>525</v>
      </c>
      <c r="V25" s="35" t="s">
        <v>525</v>
      </c>
      <c r="W25" s="36" t="s">
        <v>519</v>
      </c>
      <c r="X25" s="35" t="s">
        <v>526</v>
      </c>
      <c r="Y25" s="36" t="s">
        <v>353</v>
      </c>
      <c r="Z25" s="35" t="s">
        <v>375</v>
      </c>
      <c r="AA25" s="36" t="s">
        <v>366</v>
      </c>
      <c r="AB25" s="35" t="s">
        <v>401</v>
      </c>
      <c r="AC25" s="36" t="s">
        <v>521</v>
      </c>
      <c r="AD25" s="35" t="s">
        <v>525</v>
      </c>
      <c r="AE25" s="36" t="s">
        <v>527</v>
      </c>
      <c r="AF25" s="35" t="s">
        <v>356</v>
      </c>
      <c r="AG25" s="35" t="s">
        <v>528</v>
      </c>
      <c r="AH25" s="36" t="s">
        <v>375</v>
      </c>
      <c r="AI25" s="47" t="s">
        <v>521</v>
      </c>
      <c r="AJ25" s="35" t="s">
        <v>529</v>
      </c>
      <c r="AK25" s="36" t="s">
        <v>358</v>
      </c>
      <c r="AL25" s="35" t="s">
        <v>530</v>
      </c>
      <c r="AM25" s="36" t="s">
        <v>524</v>
      </c>
      <c r="AN25" s="35" t="s">
        <v>531</v>
      </c>
      <c r="AO25" s="36" t="s">
        <v>390</v>
      </c>
      <c r="AP25" s="35" t="s">
        <v>524</v>
      </c>
      <c r="AQ25" s="36" t="s">
        <v>532</v>
      </c>
      <c r="AR25" s="35" t="s">
        <v>368</v>
      </c>
      <c r="AS25" s="36" t="s">
        <v>351</v>
      </c>
      <c r="AT25" s="35" t="s">
        <v>396</v>
      </c>
      <c r="AU25" s="36" t="s">
        <v>366</v>
      </c>
      <c r="AV25" s="35" t="s">
        <v>384</v>
      </c>
      <c r="AW25" s="36" t="s">
        <v>533</v>
      </c>
      <c r="AX25" s="35" t="s">
        <v>359</v>
      </c>
      <c r="AY25" s="36" t="s">
        <v>353</v>
      </c>
      <c r="AZ25" s="35" t="s">
        <v>534</v>
      </c>
      <c r="BA25" s="36" t="s">
        <v>535</v>
      </c>
      <c r="BB25" s="35" t="s">
        <v>388</v>
      </c>
      <c r="BC25" s="36" t="s">
        <v>536</v>
      </c>
      <c r="BD25" s="35" t="s">
        <v>396</v>
      </c>
      <c r="BE25" s="36" t="s">
        <v>369</v>
      </c>
      <c r="BF25" s="35" t="s">
        <v>537</v>
      </c>
      <c r="BG25" s="35" t="s">
        <v>519</v>
      </c>
      <c r="BH25" s="36" t="s">
        <v>400</v>
      </c>
      <c r="BI25" s="35" t="s">
        <v>538</v>
      </c>
      <c r="BJ25" s="36" t="s">
        <v>386</v>
      </c>
      <c r="BK25" s="35" t="s">
        <v>364</v>
      </c>
      <c r="BL25" s="36" t="s">
        <v>536</v>
      </c>
      <c r="BM25" s="35" t="s">
        <v>539</v>
      </c>
      <c r="BN25" s="36" t="s">
        <v>385</v>
      </c>
      <c r="BO25" s="35" t="s">
        <v>540</v>
      </c>
      <c r="BP25" s="36" t="s">
        <v>539</v>
      </c>
      <c r="BQ25" s="35" t="s">
        <v>370</v>
      </c>
      <c r="BR25" s="36" t="s">
        <v>541</v>
      </c>
      <c r="BS25" s="35" t="s">
        <v>367</v>
      </c>
      <c r="BT25" s="36" t="s">
        <v>381</v>
      </c>
      <c r="BU25" s="35" t="s">
        <v>379</v>
      </c>
      <c r="BV25" s="36" t="s">
        <v>360</v>
      </c>
      <c r="BW25" s="35" t="s">
        <v>542</v>
      </c>
      <c r="BX25" s="36" t="s">
        <v>543</v>
      </c>
      <c r="BY25" s="85" t="s">
        <v>194</v>
      </c>
      <c r="BZ25" s="36" t="s">
        <v>521</v>
      </c>
      <c r="CA25" s="35" t="s">
        <v>520</v>
      </c>
      <c r="CB25" s="36" t="s">
        <v>544</v>
      </c>
      <c r="CC25" s="35" t="s">
        <v>546</v>
      </c>
      <c r="CD25" s="35" t="s">
        <v>545</v>
      </c>
      <c r="CE25" s="35" t="s">
        <v>521</v>
      </c>
      <c r="CF25" s="103"/>
      <c r="CG25" s="77"/>
    </row>
    <row r="26" spans="2:85" x14ac:dyDescent="0.25">
      <c r="B26" s="180"/>
      <c r="C26" s="62"/>
      <c r="D26" s="34" t="s">
        <v>3</v>
      </c>
      <c r="E26" s="93" t="s">
        <v>206</v>
      </c>
      <c r="F26" s="81" t="s">
        <v>189</v>
      </c>
      <c r="G26" s="82" t="s">
        <v>150</v>
      </c>
      <c r="H26" s="93" t="s">
        <v>194</v>
      </c>
      <c r="I26" s="54" t="s">
        <v>170</v>
      </c>
      <c r="J26" s="93" t="s">
        <v>162</v>
      </c>
      <c r="K26" s="54" t="s">
        <v>163</v>
      </c>
      <c r="L26" s="93" t="s">
        <v>154</v>
      </c>
      <c r="M26" s="54" t="s">
        <v>179</v>
      </c>
      <c r="N26" s="44" t="s">
        <v>193</v>
      </c>
      <c r="O26" s="94" t="s">
        <v>149</v>
      </c>
      <c r="P26" s="81" t="s">
        <v>183</v>
      </c>
      <c r="Q26" s="94" t="s">
        <v>192</v>
      </c>
      <c r="R26" s="93" t="s">
        <v>196</v>
      </c>
      <c r="S26" s="94" t="s">
        <v>178</v>
      </c>
      <c r="T26" s="93" t="s">
        <v>181</v>
      </c>
      <c r="U26" s="81" t="s">
        <v>174</v>
      </c>
      <c r="V26" s="44" t="s">
        <v>212</v>
      </c>
      <c r="W26" s="82" t="s">
        <v>166</v>
      </c>
      <c r="X26" s="44" t="s">
        <v>203</v>
      </c>
      <c r="Y26" s="54" t="s">
        <v>216</v>
      </c>
      <c r="Z26" s="44" t="s">
        <v>160</v>
      </c>
      <c r="AA26" s="54" t="s">
        <v>207</v>
      </c>
      <c r="AB26" s="93" t="s">
        <v>171</v>
      </c>
      <c r="AC26" s="94" t="s">
        <v>217</v>
      </c>
      <c r="AD26" s="81" t="s">
        <v>190</v>
      </c>
      <c r="AE26" s="54" t="s">
        <v>152</v>
      </c>
      <c r="AF26" s="81" t="s">
        <v>209</v>
      </c>
      <c r="AG26" s="81" t="s">
        <v>173</v>
      </c>
      <c r="AH26" s="82" t="s">
        <v>156</v>
      </c>
      <c r="AI26" s="93" t="s">
        <v>176</v>
      </c>
      <c r="AJ26" s="44" t="s">
        <v>221</v>
      </c>
      <c r="AK26" s="94" t="s">
        <v>253</v>
      </c>
      <c r="AL26" s="44" t="s">
        <v>219</v>
      </c>
      <c r="AM26" s="82" t="s">
        <v>205</v>
      </c>
      <c r="AN26" s="81" t="s">
        <v>200</v>
      </c>
      <c r="AO26" s="82" t="s">
        <v>220</v>
      </c>
      <c r="AP26" s="44" t="s">
        <v>161</v>
      </c>
      <c r="AQ26" s="94" t="s">
        <v>151</v>
      </c>
      <c r="AR26" s="44" t="s">
        <v>168</v>
      </c>
      <c r="AS26" s="54" t="s">
        <v>191</v>
      </c>
      <c r="AT26" s="81" t="s">
        <v>204</v>
      </c>
      <c r="AU26" s="82" t="s">
        <v>186</v>
      </c>
      <c r="AV26" s="44" t="s">
        <v>199</v>
      </c>
      <c r="AW26" s="54" t="s">
        <v>153</v>
      </c>
      <c r="AX26" s="93" t="s">
        <v>195</v>
      </c>
      <c r="AY26" s="54" t="s">
        <v>202</v>
      </c>
      <c r="AZ26" s="93" t="s">
        <v>175</v>
      </c>
      <c r="BA26" s="54" t="s">
        <v>165</v>
      </c>
      <c r="BB26" s="81" t="s">
        <v>182</v>
      </c>
      <c r="BC26" s="82" t="s">
        <v>215</v>
      </c>
      <c r="BD26" s="81" t="s">
        <v>210</v>
      </c>
      <c r="BE26" s="94" t="s">
        <v>214</v>
      </c>
      <c r="BF26" s="44" t="s">
        <v>157</v>
      </c>
      <c r="BG26" s="81" t="s">
        <v>187</v>
      </c>
      <c r="BH26" s="94" t="s">
        <v>218</v>
      </c>
      <c r="BI26" s="81" t="s">
        <v>197</v>
      </c>
      <c r="BJ26" s="82" t="s">
        <v>158</v>
      </c>
      <c r="BK26" s="44" t="s">
        <v>159</v>
      </c>
      <c r="BL26" s="94" t="s">
        <v>167</v>
      </c>
      <c r="BM26" s="81" t="s">
        <v>180</v>
      </c>
      <c r="BN26" s="94" t="s">
        <v>211</v>
      </c>
      <c r="BO26" s="93" t="s">
        <v>198</v>
      </c>
      <c r="BP26" s="82" t="s">
        <v>184</v>
      </c>
      <c r="BQ26" s="44" t="s">
        <v>164</v>
      </c>
      <c r="BR26" s="54" t="s">
        <v>177</v>
      </c>
      <c r="BS26" s="81" t="s">
        <v>145</v>
      </c>
      <c r="BT26" s="82" t="s">
        <v>146</v>
      </c>
      <c r="BU26" s="93" t="s">
        <v>213</v>
      </c>
      <c r="BV26" s="94" t="s">
        <v>155</v>
      </c>
      <c r="BW26" s="81" t="s">
        <v>172</v>
      </c>
      <c r="BX26" s="54" t="s">
        <v>185</v>
      </c>
      <c r="BY26" s="44" t="s">
        <v>148</v>
      </c>
      <c r="BZ26" s="54" t="s">
        <v>208</v>
      </c>
      <c r="CA26" s="93" t="s">
        <v>147</v>
      </c>
      <c r="CB26" s="94" t="s">
        <v>222</v>
      </c>
      <c r="CC26" s="93" t="s">
        <v>188</v>
      </c>
      <c r="CD26" s="44" t="s">
        <v>169</v>
      </c>
      <c r="CE26" s="44" t="s">
        <v>201</v>
      </c>
      <c r="CF26" s="102"/>
      <c r="CG26" s="77"/>
    </row>
    <row r="27" spans="2:85" x14ac:dyDescent="0.25">
      <c r="B27" s="180"/>
      <c r="C27" s="62"/>
      <c r="D27" s="34" t="s">
        <v>2</v>
      </c>
      <c r="E27" s="32" t="s">
        <v>15</v>
      </c>
      <c r="F27" s="32" t="s">
        <v>15</v>
      </c>
      <c r="G27" s="33" t="s">
        <v>15</v>
      </c>
      <c r="H27" s="32" t="s">
        <v>15</v>
      </c>
      <c r="I27" s="33" t="s">
        <v>15</v>
      </c>
      <c r="J27" s="32" t="s">
        <v>15</v>
      </c>
      <c r="K27" s="33" t="s">
        <v>15</v>
      </c>
      <c r="L27" s="32" t="s">
        <v>15</v>
      </c>
      <c r="M27" s="33" t="s">
        <v>15</v>
      </c>
      <c r="N27" s="32" t="s">
        <v>15</v>
      </c>
      <c r="O27" s="33" t="s">
        <v>15</v>
      </c>
      <c r="P27" s="32" t="s">
        <v>15</v>
      </c>
      <c r="Q27" s="33" t="s">
        <v>15</v>
      </c>
      <c r="R27" s="32" t="s">
        <v>15</v>
      </c>
      <c r="S27" s="33" t="s">
        <v>15</v>
      </c>
      <c r="T27" s="32" t="s">
        <v>15</v>
      </c>
      <c r="U27" s="32" t="s">
        <v>15</v>
      </c>
      <c r="V27" s="32" t="s">
        <v>15</v>
      </c>
      <c r="W27" s="33" t="s">
        <v>15</v>
      </c>
      <c r="X27" s="32" t="s">
        <v>15</v>
      </c>
      <c r="Y27" s="33" t="s">
        <v>15</v>
      </c>
      <c r="Z27" s="32" t="s">
        <v>15</v>
      </c>
      <c r="AA27" s="33" t="s">
        <v>15</v>
      </c>
      <c r="AB27" s="32" t="s">
        <v>15</v>
      </c>
      <c r="AC27" s="33" t="s">
        <v>15</v>
      </c>
      <c r="AD27" s="32" t="s">
        <v>15</v>
      </c>
      <c r="AE27" s="33" t="s">
        <v>15</v>
      </c>
      <c r="AF27" s="32" t="s">
        <v>15</v>
      </c>
      <c r="AG27" s="32" t="s">
        <v>15</v>
      </c>
      <c r="AH27" s="33" t="s">
        <v>15</v>
      </c>
      <c r="AI27" s="32" t="s">
        <v>15</v>
      </c>
      <c r="AJ27" s="32" t="s">
        <v>15</v>
      </c>
      <c r="AK27" s="33" t="s">
        <v>15</v>
      </c>
      <c r="AL27" s="32" t="s">
        <v>15</v>
      </c>
      <c r="AM27" s="33" t="s">
        <v>15</v>
      </c>
      <c r="AN27" s="32" t="s">
        <v>15</v>
      </c>
      <c r="AO27" s="33" t="s">
        <v>15</v>
      </c>
      <c r="AP27" s="32" t="s">
        <v>15</v>
      </c>
      <c r="AQ27" s="33" t="s">
        <v>15</v>
      </c>
      <c r="AR27" s="32" t="s">
        <v>15</v>
      </c>
      <c r="AS27" s="33" t="s">
        <v>15</v>
      </c>
      <c r="AT27" s="32" t="s">
        <v>15</v>
      </c>
      <c r="AU27" s="33" t="s">
        <v>15</v>
      </c>
      <c r="AV27" s="32" t="s">
        <v>15</v>
      </c>
      <c r="AW27" s="33" t="s">
        <v>15</v>
      </c>
      <c r="AX27" s="32" t="s">
        <v>15</v>
      </c>
      <c r="AY27" s="33" t="s">
        <v>15</v>
      </c>
      <c r="AZ27" s="32" t="s">
        <v>15</v>
      </c>
      <c r="BA27" s="33" t="s">
        <v>15</v>
      </c>
      <c r="BB27" s="32" t="s">
        <v>15</v>
      </c>
      <c r="BC27" s="33" t="s">
        <v>15</v>
      </c>
      <c r="BD27" s="32" t="s">
        <v>15</v>
      </c>
      <c r="BE27" s="33" t="s">
        <v>15</v>
      </c>
      <c r="BF27" s="32" t="s">
        <v>15</v>
      </c>
      <c r="BG27" s="32" t="s">
        <v>15</v>
      </c>
      <c r="BH27" s="33" t="s">
        <v>15</v>
      </c>
      <c r="BI27" s="32" t="s">
        <v>15</v>
      </c>
      <c r="BJ27" s="33" t="s">
        <v>15</v>
      </c>
      <c r="BK27" s="32" t="s">
        <v>15</v>
      </c>
      <c r="BL27" s="33" t="s">
        <v>15</v>
      </c>
      <c r="BM27" s="32" t="s">
        <v>15</v>
      </c>
      <c r="BN27" s="33" t="s">
        <v>15</v>
      </c>
      <c r="BO27" s="32" t="s">
        <v>15</v>
      </c>
      <c r="BP27" s="33" t="s">
        <v>15</v>
      </c>
      <c r="BQ27" s="32" t="s">
        <v>15</v>
      </c>
      <c r="BR27" s="33" t="s">
        <v>15</v>
      </c>
      <c r="BS27" s="32" t="s">
        <v>15</v>
      </c>
      <c r="BT27" s="33" t="s">
        <v>15</v>
      </c>
      <c r="BU27" s="32" t="s">
        <v>15</v>
      </c>
      <c r="BV27" s="33" t="s">
        <v>15</v>
      </c>
      <c r="BW27" s="32" t="s">
        <v>15</v>
      </c>
      <c r="BX27" s="33" t="s">
        <v>15</v>
      </c>
      <c r="BY27" s="32" t="s">
        <v>15</v>
      </c>
      <c r="BZ27" s="33" t="s">
        <v>15</v>
      </c>
      <c r="CA27" s="32" t="s">
        <v>15</v>
      </c>
      <c r="CB27" s="33" t="s">
        <v>15</v>
      </c>
      <c r="CC27" s="32" t="s">
        <v>15</v>
      </c>
      <c r="CD27" s="32" t="s">
        <v>15</v>
      </c>
      <c r="CE27" s="32" t="s">
        <v>15</v>
      </c>
      <c r="CF27" s="103"/>
      <c r="CG27" s="77"/>
    </row>
    <row r="28" spans="2:85" x14ac:dyDescent="0.25">
      <c r="B28" s="180"/>
      <c r="C28" s="62"/>
      <c r="D28" s="34" t="s">
        <v>1</v>
      </c>
      <c r="E28" s="88">
        <v>61</v>
      </c>
      <c r="F28" s="88">
        <v>58</v>
      </c>
      <c r="G28" s="84">
        <v>62</v>
      </c>
      <c r="H28" s="88">
        <v>58</v>
      </c>
      <c r="I28" s="84">
        <v>53</v>
      </c>
      <c r="J28" s="88">
        <v>61</v>
      </c>
      <c r="K28" s="84">
        <v>60</v>
      </c>
      <c r="L28" s="88">
        <v>60</v>
      </c>
      <c r="M28" s="84">
        <v>61</v>
      </c>
      <c r="N28" s="88">
        <v>61</v>
      </c>
      <c r="O28" s="84">
        <v>61</v>
      </c>
      <c r="P28" s="88">
        <v>68</v>
      </c>
      <c r="Q28" s="84">
        <v>59</v>
      </c>
      <c r="R28" s="88">
        <v>60</v>
      </c>
      <c r="S28" s="84">
        <v>56</v>
      </c>
      <c r="T28" s="88">
        <v>55</v>
      </c>
      <c r="U28" s="88">
        <v>57</v>
      </c>
      <c r="V28" s="88">
        <v>57</v>
      </c>
      <c r="W28" s="84">
        <v>58</v>
      </c>
      <c r="X28" s="88">
        <v>57</v>
      </c>
      <c r="Y28" s="84">
        <v>60</v>
      </c>
      <c r="Z28" s="88">
        <v>58</v>
      </c>
      <c r="AA28" s="84">
        <v>50</v>
      </c>
      <c r="AB28" s="88">
        <v>58</v>
      </c>
      <c r="AC28" s="84">
        <v>61</v>
      </c>
      <c r="AD28" s="88">
        <v>57</v>
      </c>
      <c r="AE28" s="84">
        <v>61</v>
      </c>
      <c r="AF28" s="88">
        <v>55</v>
      </c>
      <c r="AG28" s="88">
        <v>62</v>
      </c>
      <c r="AH28" s="84">
        <v>59</v>
      </c>
      <c r="AI28" s="88">
        <v>61</v>
      </c>
      <c r="AJ28" s="88">
        <v>58</v>
      </c>
      <c r="AK28" s="84">
        <v>55</v>
      </c>
      <c r="AL28" s="88">
        <v>58</v>
      </c>
      <c r="AM28" s="84">
        <v>63</v>
      </c>
      <c r="AN28" s="88">
        <v>58</v>
      </c>
      <c r="AO28" s="84">
        <v>61</v>
      </c>
      <c r="AP28" s="88">
        <v>53</v>
      </c>
      <c r="AQ28" s="84">
        <v>58</v>
      </c>
      <c r="AR28" s="88">
        <v>60</v>
      </c>
      <c r="AS28" s="84">
        <v>55</v>
      </c>
      <c r="AT28" s="88">
        <v>55</v>
      </c>
      <c r="AU28" s="84">
        <v>54</v>
      </c>
      <c r="AV28" s="88">
        <v>58</v>
      </c>
      <c r="AW28" s="84">
        <v>58</v>
      </c>
      <c r="AX28" s="88">
        <v>59</v>
      </c>
      <c r="AY28" s="84">
        <v>58</v>
      </c>
      <c r="AZ28" s="88">
        <v>58</v>
      </c>
      <c r="BA28" s="84">
        <v>56</v>
      </c>
      <c r="BB28" s="88">
        <v>60</v>
      </c>
      <c r="BC28" s="84">
        <v>61</v>
      </c>
      <c r="BD28" s="88">
        <v>59</v>
      </c>
      <c r="BE28" s="84">
        <v>54</v>
      </c>
      <c r="BF28" s="88">
        <v>59</v>
      </c>
      <c r="BG28" s="88">
        <v>60</v>
      </c>
      <c r="BH28" s="84">
        <v>57</v>
      </c>
      <c r="BI28" s="88">
        <v>59</v>
      </c>
      <c r="BJ28" s="84">
        <v>58</v>
      </c>
      <c r="BK28" s="88">
        <v>59</v>
      </c>
      <c r="BL28" s="84">
        <v>57</v>
      </c>
      <c r="BM28" s="88">
        <v>60</v>
      </c>
      <c r="BN28" s="84">
        <v>58</v>
      </c>
      <c r="BO28" s="88">
        <v>59</v>
      </c>
      <c r="BP28" s="84">
        <v>57</v>
      </c>
      <c r="BQ28" s="88">
        <v>61</v>
      </c>
      <c r="BR28" s="84">
        <v>60</v>
      </c>
      <c r="BS28" s="88">
        <v>58</v>
      </c>
      <c r="BT28" s="84">
        <v>55</v>
      </c>
      <c r="BU28" s="88">
        <v>57</v>
      </c>
      <c r="BV28" s="84">
        <v>59</v>
      </c>
      <c r="BW28" s="88">
        <v>61</v>
      </c>
      <c r="BX28" s="84">
        <v>59</v>
      </c>
      <c r="BY28" s="88">
        <v>57</v>
      </c>
      <c r="BZ28" s="84">
        <v>58</v>
      </c>
      <c r="CA28" s="88">
        <v>60</v>
      </c>
      <c r="CB28" s="84">
        <v>59</v>
      </c>
      <c r="CC28" s="88">
        <v>53</v>
      </c>
      <c r="CD28" s="88">
        <v>60</v>
      </c>
      <c r="CE28" s="88">
        <v>61</v>
      </c>
      <c r="CF28" s="103"/>
      <c r="CG28" s="77"/>
    </row>
    <row r="29" spans="2:85" x14ac:dyDescent="0.25">
      <c r="B29" s="180"/>
      <c r="C29" s="62"/>
      <c r="D29" s="34" t="s">
        <v>0</v>
      </c>
      <c r="E29" s="88" t="s">
        <v>547</v>
      </c>
      <c r="F29" s="88" t="s">
        <v>547</v>
      </c>
      <c r="G29" s="84" t="s">
        <v>547</v>
      </c>
      <c r="H29" s="88" t="s">
        <v>547</v>
      </c>
      <c r="I29" s="84" t="s">
        <v>547</v>
      </c>
      <c r="J29" s="88" t="s">
        <v>547</v>
      </c>
      <c r="K29" s="84" t="s">
        <v>547</v>
      </c>
      <c r="L29" s="88" t="s">
        <v>547</v>
      </c>
      <c r="M29" s="84" t="s">
        <v>547</v>
      </c>
      <c r="N29" s="88" t="s">
        <v>547</v>
      </c>
      <c r="O29" s="84" t="s">
        <v>547</v>
      </c>
      <c r="P29" s="88" t="s">
        <v>547</v>
      </c>
      <c r="Q29" s="84" t="s">
        <v>547</v>
      </c>
      <c r="R29" s="88" t="s">
        <v>547</v>
      </c>
      <c r="S29" s="84" t="s">
        <v>547</v>
      </c>
      <c r="T29" s="88" t="s">
        <v>547</v>
      </c>
      <c r="U29" s="88" t="s">
        <v>547</v>
      </c>
      <c r="V29" s="88" t="s">
        <v>547</v>
      </c>
      <c r="W29" s="84" t="s">
        <v>547</v>
      </c>
      <c r="X29" s="88" t="s">
        <v>547</v>
      </c>
      <c r="Y29" s="84" t="s">
        <v>547</v>
      </c>
      <c r="Z29" s="88" t="s">
        <v>547</v>
      </c>
      <c r="AA29" s="84" t="s">
        <v>547</v>
      </c>
      <c r="AB29" s="88" t="s">
        <v>547</v>
      </c>
      <c r="AC29" s="84" t="s">
        <v>547</v>
      </c>
      <c r="AD29" s="88" t="s">
        <v>547</v>
      </c>
      <c r="AE29" s="84" t="s">
        <v>547</v>
      </c>
      <c r="AF29" s="88" t="s">
        <v>547</v>
      </c>
      <c r="AG29" s="88" t="s">
        <v>547</v>
      </c>
      <c r="AH29" s="84" t="s">
        <v>547</v>
      </c>
      <c r="AI29" s="88" t="s">
        <v>547</v>
      </c>
      <c r="AJ29" s="88" t="s">
        <v>547</v>
      </c>
      <c r="AK29" s="84" t="s">
        <v>547</v>
      </c>
      <c r="AL29" s="88" t="s">
        <v>547</v>
      </c>
      <c r="AM29" s="84" t="s">
        <v>547</v>
      </c>
      <c r="AN29" s="88" t="s">
        <v>547</v>
      </c>
      <c r="AO29" s="84" t="s">
        <v>547</v>
      </c>
      <c r="AP29" s="88" t="s">
        <v>547</v>
      </c>
      <c r="AQ29" s="84" t="s">
        <v>547</v>
      </c>
      <c r="AR29" s="88" t="s">
        <v>547</v>
      </c>
      <c r="AS29" s="84" t="s">
        <v>547</v>
      </c>
      <c r="AT29" s="88" t="s">
        <v>547</v>
      </c>
      <c r="AU29" s="84" t="s">
        <v>547</v>
      </c>
      <c r="AV29" s="88" t="s">
        <v>547</v>
      </c>
      <c r="AW29" s="84" t="s">
        <v>547</v>
      </c>
      <c r="AX29" s="88" t="s">
        <v>547</v>
      </c>
      <c r="AY29" s="84" t="s">
        <v>547</v>
      </c>
      <c r="AZ29" s="88" t="s">
        <v>547</v>
      </c>
      <c r="BA29" s="84" t="s">
        <v>547</v>
      </c>
      <c r="BB29" s="88" t="s">
        <v>547</v>
      </c>
      <c r="BC29" s="84" t="s">
        <v>547</v>
      </c>
      <c r="BD29" s="88" t="s">
        <v>547</v>
      </c>
      <c r="BE29" s="84" t="s">
        <v>547</v>
      </c>
      <c r="BF29" s="88" t="s">
        <v>547</v>
      </c>
      <c r="BG29" s="88" t="s">
        <v>547</v>
      </c>
      <c r="BH29" s="84" t="s">
        <v>547</v>
      </c>
      <c r="BI29" s="88" t="s">
        <v>547</v>
      </c>
      <c r="BJ29" s="84" t="s">
        <v>547</v>
      </c>
      <c r="BK29" s="88" t="s">
        <v>547</v>
      </c>
      <c r="BL29" s="84" t="s">
        <v>547</v>
      </c>
      <c r="BM29" s="88" t="s">
        <v>547</v>
      </c>
      <c r="BN29" s="84" t="s">
        <v>547</v>
      </c>
      <c r="BO29" s="88" t="s">
        <v>547</v>
      </c>
      <c r="BP29" s="84" t="s">
        <v>547</v>
      </c>
      <c r="BQ29" s="88" t="s">
        <v>547</v>
      </c>
      <c r="BR29" s="84" t="s">
        <v>547</v>
      </c>
      <c r="BS29" s="88" t="s">
        <v>547</v>
      </c>
      <c r="BT29" s="84" t="s">
        <v>547</v>
      </c>
      <c r="BU29" s="88" t="s">
        <v>547</v>
      </c>
      <c r="BV29" s="84" t="s">
        <v>547</v>
      </c>
      <c r="BW29" s="88" t="s">
        <v>547</v>
      </c>
      <c r="BX29" s="84" t="s">
        <v>547</v>
      </c>
      <c r="BY29" s="88" t="s">
        <v>547</v>
      </c>
      <c r="BZ29" s="84" t="s">
        <v>547</v>
      </c>
      <c r="CA29" s="88" t="s">
        <v>547</v>
      </c>
      <c r="CB29" s="84" t="s">
        <v>547</v>
      </c>
      <c r="CC29" s="88" t="s">
        <v>547</v>
      </c>
      <c r="CD29" s="88" t="s">
        <v>547</v>
      </c>
      <c r="CE29" s="88" t="s">
        <v>547</v>
      </c>
      <c r="CF29" s="103"/>
      <c r="CG29" s="77"/>
    </row>
    <row r="30" spans="2:85" ht="15.75" thickBot="1" x14ac:dyDescent="0.3">
      <c r="B30" s="180"/>
      <c r="C30" s="63"/>
      <c r="D30" s="43"/>
      <c r="E30" s="41"/>
      <c r="F30" s="41"/>
      <c r="G30" s="42"/>
      <c r="H30" s="41"/>
      <c r="I30" s="42"/>
      <c r="J30" s="41"/>
      <c r="K30" s="42"/>
      <c r="L30" s="41"/>
      <c r="M30" s="42"/>
      <c r="N30" s="41"/>
      <c r="O30" s="42"/>
      <c r="P30" s="41"/>
      <c r="Q30" s="42"/>
      <c r="R30" s="41"/>
      <c r="S30" s="42"/>
      <c r="T30" s="41"/>
      <c r="U30" s="42"/>
      <c r="V30" s="41"/>
      <c r="W30" s="42"/>
      <c r="X30" s="41"/>
      <c r="Y30" s="42"/>
      <c r="Z30" s="41"/>
      <c r="AA30" s="42"/>
      <c r="AB30" s="41"/>
      <c r="AC30" s="42"/>
      <c r="AD30" s="41"/>
      <c r="AE30" s="42"/>
      <c r="AF30" s="41"/>
      <c r="AG30" s="42"/>
      <c r="AH30" s="56"/>
      <c r="AI30" s="29"/>
      <c r="AJ30" s="41"/>
      <c r="AK30" s="42"/>
      <c r="AL30" s="41"/>
      <c r="AM30" s="42"/>
      <c r="AN30" s="41"/>
      <c r="AO30" s="42"/>
      <c r="AP30" s="41"/>
      <c r="AQ30" s="42"/>
      <c r="AR30" s="41"/>
      <c r="AS30" s="42"/>
      <c r="AT30" s="41"/>
      <c r="AU30" s="42"/>
      <c r="AV30" s="41"/>
      <c r="AW30" s="42"/>
      <c r="AX30" s="41"/>
      <c r="AY30" s="42"/>
      <c r="AZ30" s="41"/>
      <c r="BA30" s="42"/>
      <c r="BB30" s="41"/>
      <c r="BC30" s="42"/>
      <c r="BD30" s="41"/>
      <c r="BE30" s="42"/>
      <c r="BF30" s="41"/>
      <c r="BG30" s="41"/>
      <c r="BH30" s="42"/>
      <c r="BI30" s="41"/>
      <c r="BJ30" s="42"/>
      <c r="BK30" s="41"/>
      <c r="BL30" s="42"/>
      <c r="BM30" s="41"/>
      <c r="BN30" s="42"/>
      <c r="BO30" s="41"/>
      <c r="BP30" s="42"/>
      <c r="BQ30" s="41"/>
      <c r="BR30" s="42"/>
      <c r="BS30" s="41"/>
      <c r="BT30" s="42"/>
      <c r="BU30" s="41"/>
      <c r="BV30" s="42"/>
      <c r="BW30" s="41"/>
      <c r="BX30" s="42"/>
      <c r="BY30" s="41"/>
      <c r="BZ30" s="42"/>
      <c r="CA30" s="41"/>
      <c r="CB30" s="42"/>
      <c r="CC30" s="29"/>
      <c r="CD30" s="42"/>
      <c r="CE30" s="41"/>
      <c r="CF30" s="102"/>
      <c r="CG30" s="77"/>
    </row>
    <row r="31" spans="2:85" ht="15.75" thickBot="1" x14ac:dyDescent="0.3">
      <c r="B31" s="180"/>
      <c r="C31" s="60"/>
      <c r="D31" s="40"/>
      <c r="E31" s="38"/>
      <c r="F31" s="38"/>
      <c r="G31" s="39"/>
      <c r="H31" s="38"/>
      <c r="I31" s="39"/>
      <c r="J31" s="38"/>
      <c r="K31" s="39"/>
      <c r="L31" s="38"/>
      <c r="M31" s="39"/>
      <c r="N31" s="38"/>
      <c r="O31" s="39"/>
      <c r="P31" s="38"/>
      <c r="Q31" s="39"/>
      <c r="R31" s="38"/>
      <c r="S31" s="39"/>
      <c r="T31" s="38"/>
      <c r="U31" s="39"/>
      <c r="V31" s="38"/>
      <c r="W31" s="39"/>
      <c r="X31" s="38"/>
      <c r="Y31" s="39"/>
      <c r="Z31" s="38"/>
      <c r="AA31" s="39"/>
      <c r="AB31" s="38"/>
      <c r="AC31" s="39"/>
      <c r="AD31" s="38"/>
      <c r="AE31" s="39"/>
      <c r="AF31" s="38"/>
      <c r="AG31" s="39"/>
      <c r="AH31" s="38"/>
      <c r="AI31" s="39"/>
      <c r="AJ31" s="38"/>
      <c r="AK31" s="39"/>
      <c r="AL31" s="38"/>
      <c r="AM31" s="39"/>
      <c r="AN31" s="38"/>
      <c r="AO31" s="39"/>
      <c r="AP31" s="38"/>
      <c r="AQ31" s="39"/>
      <c r="AR31" s="38"/>
      <c r="AS31" s="39"/>
      <c r="AT31" s="38"/>
      <c r="AU31" s="39"/>
      <c r="AV31" s="38"/>
      <c r="AW31" s="39"/>
      <c r="AX31" s="38"/>
      <c r="AY31" s="39"/>
      <c r="AZ31" s="38"/>
      <c r="BA31" s="39"/>
      <c r="BB31" s="38"/>
      <c r="BC31" s="39"/>
      <c r="BD31" s="38"/>
      <c r="BE31" s="39"/>
      <c r="BF31" s="38"/>
      <c r="BG31" s="38"/>
      <c r="BH31" s="39"/>
      <c r="BI31" s="38"/>
      <c r="BJ31" s="39"/>
      <c r="BK31" s="38"/>
      <c r="BL31" s="39"/>
      <c r="BM31" s="38"/>
      <c r="BN31" s="39"/>
      <c r="BO31" s="38"/>
      <c r="BP31" s="39"/>
      <c r="BQ31" s="38"/>
      <c r="BR31" s="39"/>
      <c r="BS31" s="38"/>
      <c r="BT31" s="39"/>
      <c r="BU31" s="38"/>
      <c r="BV31" s="39"/>
      <c r="BW31" s="38"/>
      <c r="BX31" s="39"/>
      <c r="BY31" s="38"/>
      <c r="BZ31" s="39"/>
      <c r="CA31" s="38"/>
      <c r="CB31" s="39"/>
      <c r="CC31" s="38"/>
      <c r="CD31" s="39"/>
      <c r="CE31" s="38"/>
      <c r="CF31" s="77"/>
      <c r="CG31" s="77"/>
    </row>
    <row r="32" spans="2:85" x14ac:dyDescent="0.25">
      <c r="B32" s="180"/>
      <c r="C32" s="61" t="s">
        <v>17</v>
      </c>
      <c r="D32" s="37" t="s">
        <v>4</v>
      </c>
      <c r="E32" s="35" t="s">
        <v>566</v>
      </c>
      <c r="F32" s="35" t="s">
        <v>472</v>
      </c>
      <c r="G32" s="36" t="s">
        <v>480</v>
      </c>
      <c r="H32" s="35" t="s">
        <v>470</v>
      </c>
      <c r="I32" s="36" t="s">
        <v>488</v>
      </c>
      <c r="J32" s="35" t="s">
        <v>473</v>
      </c>
      <c r="K32" s="36" t="s">
        <v>488</v>
      </c>
      <c r="L32" s="35" t="s">
        <v>481</v>
      </c>
      <c r="M32" s="36" t="s">
        <v>548</v>
      </c>
      <c r="N32" s="35" t="s">
        <v>492</v>
      </c>
      <c r="O32" s="36" t="s">
        <v>487</v>
      </c>
      <c r="P32" s="35" t="s">
        <v>500</v>
      </c>
      <c r="Q32" s="36" t="s">
        <v>471</v>
      </c>
      <c r="R32" s="35" t="s">
        <v>489</v>
      </c>
      <c r="S32" s="36" t="s">
        <v>549</v>
      </c>
      <c r="T32" s="35" t="s">
        <v>491</v>
      </c>
      <c r="U32" s="36" t="s">
        <v>512</v>
      </c>
      <c r="V32" s="35" t="s">
        <v>502</v>
      </c>
      <c r="W32" s="36" t="s">
        <v>550</v>
      </c>
      <c r="X32" s="35" t="s">
        <v>496</v>
      </c>
      <c r="Y32" s="36" t="s">
        <v>551</v>
      </c>
      <c r="Z32" s="35" t="s">
        <v>552</v>
      </c>
      <c r="AA32" s="36" t="s">
        <v>490</v>
      </c>
      <c r="AB32" s="35" t="s">
        <v>464</v>
      </c>
      <c r="AC32" s="36" t="s">
        <v>506</v>
      </c>
      <c r="AD32" s="35" t="s">
        <v>496</v>
      </c>
      <c r="AE32" s="36" t="s">
        <v>505</v>
      </c>
      <c r="AF32" s="35" t="s">
        <v>553</v>
      </c>
      <c r="AG32" s="36" t="s">
        <v>554</v>
      </c>
      <c r="AH32" s="35" t="s">
        <v>555</v>
      </c>
      <c r="AI32" s="36" t="s">
        <v>556</v>
      </c>
      <c r="AJ32" s="35" t="s">
        <v>477</v>
      </c>
      <c r="AK32" s="36" t="s">
        <v>554</v>
      </c>
      <c r="AL32" s="35" t="s">
        <v>503</v>
      </c>
      <c r="AM32" s="36" t="s">
        <v>557</v>
      </c>
      <c r="AN32" s="35" t="s">
        <v>470</v>
      </c>
      <c r="AO32" s="36" t="s">
        <v>473</v>
      </c>
      <c r="AP32" s="35" t="s">
        <v>558</v>
      </c>
      <c r="AQ32" s="36" t="s">
        <v>471</v>
      </c>
      <c r="AR32" s="35" t="s">
        <v>462</v>
      </c>
      <c r="AS32" s="36" t="s">
        <v>466</v>
      </c>
      <c r="AT32" s="35" t="s">
        <v>557</v>
      </c>
      <c r="AU32" s="36" t="s">
        <v>483</v>
      </c>
      <c r="AV32" s="35" t="s">
        <v>559</v>
      </c>
      <c r="AW32" s="36" t="s">
        <v>464</v>
      </c>
      <c r="AX32" s="35" t="s">
        <v>560</v>
      </c>
      <c r="AY32" s="36" t="s">
        <v>561</v>
      </c>
      <c r="AZ32" s="35" t="s">
        <v>562</v>
      </c>
      <c r="BA32" s="36" t="s">
        <v>563</v>
      </c>
      <c r="BB32" s="47" t="s">
        <v>490</v>
      </c>
      <c r="BC32" s="35" t="s">
        <v>506</v>
      </c>
      <c r="BD32" s="35" t="s">
        <v>564</v>
      </c>
      <c r="BE32" s="36" t="s">
        <v>565</v>
      </c>
      <c r="BF32" s="35" t="s">
        <v>472</v>
      </c>
      <c r="BG32" s="35" t="s">
        <v>479</v>
      </c>
      <c r="BH32" s="36" t="s">
        <v>567</v>
      </c>
      <c r="BI32" s="35" t="s">
        <v>568</v>
      </c>
      <c r="BJ32" s="36" t="s">
        <v>562</v>
      </c>
      <c r="BK32" s="35" t="s">
        <v>505</v>
      </c>
      <c r="BL32" s="36" t="s">
        <v>482</v>
      </c>
      <c r="BM32" s="35" t="s">
        <v>496</v>
      </c>
      <c r="BN32" s="36" t="s">
        <v>558</v>
      </c>
      <c r="BO32" s="35" t="s">
        <v>561</v>
      </c>
      <c r="BP32" s="36" t="s">
        <v>463</v>
      </c>
      <c r="BQ32" s="35" t="s">
        <v>467</v>
      </c>
      <c r="BR32" s="36" t="s">
        <v>552</v>
      </c>
      <c r="BS32" s="35" t="s">
        <v>488</v>
      </c>
      <c r="BT32" s="36" t="s">
        <v>561</v>
      </c>
      <c r="BU32" s="35" t="s">
        <v>513</v>
      </c>
      <c r="BV32" s="36" t="s">
        <v>494</v>
      </c>
      <c r="BW32" s="35" t="s">
        <v>569</v>
      </c>
      <c r="BX32" s="36" t="s">
        <v>512</v>
      </c>
      <c r="BY32" s="35" t="s">
        <v>508</v>
      </c>
      <c r="BZ32" s="36" t="s">
        <v>565</v>
      </c>
      <c r="CA32" s="35" t="s">
        <v>505</v>
      </c>
      <c r="CB32" s="36" t="s">
        <v>548</v>
      </c>
      <c r="CC32" s="35" t="s">
        <v>567</v>
      </c>
      <c r="CD32" s="36" t="s">
        <v>570</v>
      </c>
      <c r="CE32" s="35" t="s">
        <v>474</v>
      </c>
      <c r="CF32" s="77"/>
      <c r="CG32" s="77"/>
    </row>
    <row r="33" spans="2:85" x14ac:dyDescent="0.25">
      <c r="B33" s="180"/>
      <c r="C33" s="62"/>
      <c r="D33" s="34" t="s">
        <v>3</v>
      </c>
      <c r="E33" s="44" t="s">
        <v>161</v>
      </c>
      <c r="F33" s="93" t="s">
        <v>194</v>
      </c>
      <c r="G33" s="82" t="s">
        <v>182</v>
      </c>
      <c r="H33" s="93" t="s">
        <v>198</v>
      </c>
      <c r="I33" s="94" t="s">
        <v>214</v>
      </c>
      <c r="J33" s="81" t="s">
        <v>205</v>
      </c>
      <c r="K33" s="94" t="s">
        <v>167</v>
      </c>
      <c r="L33" s="44" t="s">
        <v>203</v>
      </c>
      <c r="M33" s="94" t="s">
        <v>151</v>
      </c>
      <c r="N33" s="44" t="s">
        <v>148</v>
      </c>
      <c r="O33" s="94" t="s">
        <v>206</v>
      </c>
      <c r="P33" s="81" t="s">
        <v>204</v>
      </c>
      <c r="Q33" s="94" t="s">
        <v>147</v>
      </c>
      <c r="R33" s="44" t="s">
        <v>153</v>
      </c>
      <c r="S33" s="82" t="s">
        <v>200</v>
      </c>
      <c r="T33" s="93" t="s">
        <v>171</v>
      </c>
      <c r="U33" s="82" t="s">
        <v>150</v>
      </c>
      <c r="V33" s="93" t="s">
        <v>213</v>
      </c>
      <c r="W33" s="82" t="s">
        <v>197</v>
      </c>
      <c r="X33" s="93" t="s">
        <v>176</v>
      </c>
      <c r="Y33" s="94" t="s">
        <v>175</v>
      </c>
      <c r="Z33" s="93" t="s">
        <v>155</v>
      </c>
      <c r="AA33" s="54" t="s">
        <v>152</v>
      </c>
      <c r="AB33" s="44" t="s">
        <v>163</v>
      </c>
      <c r="AC33" s="82" t="s">
        <v>220</v>
      </c>
      <c r="AD33" s="93" t="s">
        <v>222</v>
      </c>
      <c r="AE33" s="54" t="s">
        <v>221</v>
      </c>
      <c r="AF33" s="44" t="s">
        <v>160</v>
      </c>
      <c r="AG33" s="54" t="s">
        <v>202</v>
      </c>
      <c r="AH33" s="81" t="s">
        <v>166</v>
      </c>
      <c r="AI33" s="82" t="s">
        <v>190</v>
      </c>
      <c r="AJ33" s="81" t="s">
        <v>156</v>
      </c>
      <c r="AK33" s="54" t="s">
        <v>186</v>
      </c>
      <c r="AL33" s="93" t="s">
        <v>149</v>
      </c>
      <c r="AM33" s="94" t="s">
        <v>195</v>
      </c>
      <c r="AN33" s="44" t="s">
        <v>207</v>
      </c>
      <c r="AO33" s="54" t="s">
        <v>212</v>
      </c>
      <c r="AP33" s="93" t="s">
        <v>192</v>
      </c>
      <c r="AQ33" s="82" t="s">
        <v>158</v>
      </c>
      <c r="AR33" s="81" t="s">
        <v>209</v>
      </c>
      <c r="AS33" s="82" t="s">
        <v>172</v>
      </c>
      <c r="AT33" s="93" t="s">
        <v>211</v>
      </c>
      <c r="AU33" s="54" t="s">
        <v>179</v>
      </c>
      <c r="AV33" s="44" t="s">
        <v>164</v>
      </c>
      <c r="AW33" s="94" t="s">
        <v>188</v>
      </c>
      <c r="AX33" s="81" t="s">
        <v>183</v>
      </c>
      <c r="AY33" s="94" t="s">
        <v>196</v>
      </c>
      <c r="AZ33" s="81" t="s">
        <v>210</v>
      </c>
      <c r="BA33" s="82" t="s">
        <v>215</v>
      </c>
      <c r="BB33" s="81" t="s">
        <v>145</v>
      </c>
      <c r="BC33" s="81" t="s">
        <v>180</v>
      </c>
      <c r="BD33" s="44" t="s">
        <v>216</v>
      </c>
      <c r="BE33" s="54" t="s">
        <v>219</v>
      </c>
      <c r="BF33" s="44" t="s">
        <v>208</v>
      </c>
      <c r="BG33" s="44" t="s">
        <v>193</v>
      </c>
      <c r="BH33" s="54" t="s">
        <v>201</v>
      </c>
      <c r="BI33" s="44" t="s">
        <v>159</v>
      </c>
      <c r="BJ33" s="54" t="s">
        <v>185</v>
      </c>
      <c r="BK33" s="44" t="s">
        <v>157</v>
      </c>
      <c r="BL33" s="82" t="s">
        <v>146</v>
      </c>
      <c r="BM33" s="93" t="s">
        <v>217</v>
      </c>
      <c r="BN33" s="54" t="s">
        <v>199</v>
      </c>
      <c r="BO33" s="44" t="s">
        <v>169</v>
      </c>
      <c r="BP33" s="94" t="s">
        <v>218</v>
      </c>
      <c r="BQ33" s="44" t="s">
        <v>177</v>
      </c>
      <c r="BR33" s="94" t="s">
        <v>253</v>
      </c>
      <c r="BS33" s="93" t="s">
        <v>154</v>
      </c>
      <c r="BT33" s="54" t="s">
        <v>168</v>
      </c>
      <c r="BU33" s="81" t="s">
        <v>189</v>
      </c>
      <c r="BV33" s="82" t="s">
        <v>187</v>
      </c>
      <c r="BW33" s="93" t="s">
        <v>178</v>
      </c>
      <c r="BX33" s="54" t="s">
        <v>170</v>
      </c>
      <c r="BY33" s="44" t="s">
        <v>165</v>
      </c>
      <c r="BZ33" s="82" t="s">
        <v>184</v>
      </c>
      <c r="CA33" s="44" t="s">
        <v>191</v>
      </c>
      <c r="CB33" s="82" t="s">
        <v>174</v>
      </c>
      <c r="CC33" s="93" t="s">
        <v>162</v>
      </c>
      <c r="CD33" s="94" t="s">
        <v>181</v>
      </c>
      <c r="CE33" s="81" t="s">
        <v>173</v>
      </c>
      <c r="CF33" s="77"/>
      <c r="CG33" s="77"/>
    </row>
    <row r="34" spans="2:85" ht="15.75" thickBot="1" x14ac:dyDescent="0.3">
      <c r="B34" s="180"/>
      <c r="C34" s="62"/>
      <c r="D34" s="34" t="s">
        <v>2</v>
      </c>
      <c r="E34" s="32" t="s">
        <v>13</v>
      </c>
      <c r="F34" s="32" t="s">
        <v>13</v>
      </c>
      <c r="G34" s="33" t="s">
        <v>13</v>
      </c>
      <c r="H34" s="32" t="s">
        <v>13</v>
      </c>
      <c r="I34" s="33" t="s">
        <v>13</v>
      </c>
      <c r="J34" s="32" t="s">
        <v>13</v>
      </c>
      <c r="K34" s="33" t="s">
        <v>13</v>
      </c>
      <c r="L34" s="32" t="s">
        <v>13</v>
      </c>
      <c r="M34" s="33" t="s">
        <v>13</v>
      </c>
      <c r="N34" s="32" t="s">
        <v>13</v>
      </c>
      <c r="O34" s="33" t="s">
        <v>13</v>
      </c>
      <c r="P34" s="32" t="s">
        <v>13</v>
      </c>
      <c r="Q34" s="33" t="s">
        <v>13</v>
      </c>
      <c r="R34" s="32" t="s">
        <v>13</v>
      </c>
      <c r="S34" s="33" t="s">
        <v>13</v>
      </c>
      <c r="T34" s="29" t="s">
        <v>13</v>
      </c>
      <c r="U34" s="33" t="s">
        <v>13</v>
      </c>
      <c r="V34" s="32" t="s">
        <v>13</v>
      </c>
      <c r="W34" s="33" t="s">
        <v>13</v>
      </c>
      <c r="X34" s="32" t="s">
        <v>13</v>
      </c>
      <c r="Y34" s="33" t="s">
        <v>13</v>
      </c>
      <c r="Z34" s="32" t="s">
        <v>13</v>
      </c>
      <c r="AA34" s="33" t="s">
        <v>13</v>
      </c>
      <c r="AB34" s="32" t="s">
        <v>13</v>
      </c>
      <c r="AC34" s="33" t="s">
        <v>13</v>
      </c>
      <c r="AD34" s="32" t="s">
        <v>13</v>
      </c>
      <c r="AE34" s="33" t="s">
        <v>13</v>
      </c>
      <c r="AF34" s="32" t="s">
        <v>13</v>
      </c>
      <c r="AG34" s="33" t="s">
        <v>13</v>
      </c>
      <c r="AH34" s="32" t="s">
        <v>13</v>
      </c>
      <c r="AI34" s="33" t="s">
        <v>13</v>
      </c>
      <c r="AJ34" s="32" t="s">
        <v>13</v>
      </c>
      <c r="AK34" s="33" t="s">
        <v>13</v>
      </c>
      <c r="AL34" s="32" t="s">
        <v>13</v>
      </c>
      <c r="AM34" s="33" t="s">
        <v>13</v>
      </c>
      <c r="AN34" s="32" t="s">
        <v>13</v>
      </c>
      <c r="AO34" s="33" t="s">
        <v>13</v>
      </c>
      <c r="AP34" s="32" t="s">
        <v>13</v>
      </c>
      <c r="AQ34" s="33" t="s">
        <v>13</v>
      </c>
      <c r="AR34" s="32" t="s">
        <v>13</v>
      </c>
      <c r="AS34" s="33" t="s">
        <v>13</v>
      </c>
      <c r="AT34" s="32" t="s">
        <v>13</v>
      </c>
      <c r="AU34" s="33" t="s">
        <v>13</v>
      </c>
      <c r="AV34" s="32" t="s">
        <v>13</v>
      </c>
      <c r="AW34" s="33" t="s">
        <v>13</v>
      </c>
      <c r="AX34" s="32" t="s">
        <v>13</v>
      </c>
      <c r="AY34" s="33" t="s">
        <v>13</v>
      </c>
      <c r="AZ34" s="32" t="s">
        <v>13</v>
      </c>
      <c r="BA34" s="33" t="s">
        <v>13</v>
      </c>
      <c r="BB34" s="32" t="s">
        <v>13</v>
      </c>
      <c r="BC34" s="32" t="s">
        <v>13</v>
      </c>
      <c r="BD34" s="32" t="s">
        <v>13</v>
      </c>
      <c r="BE34" s="33" t="s">
        <v>13</v>
      </c>
      <c r="BF34" s="32" t="s">
        <v>13</v>
      </c>
      <c r="BG34" s="32" t="s">
        <v>13</v>
      </c>
      <c r="BH34" s="33" t="s">
        <v>13</v>
      </c>
      <c r="BI34" s="32" t="s">
        <v>13</v>
      </c>
      <c r="BJ34" s="33" t="s">
        <v>13</v>
      </c>
      <c r="BK34" s="32" t="s">
        <v>13</v>
      </c>
      <c r="BL34" s="33" t="s">
        <v>13</v>
      </c>
      <c r="BM34" s="32" t="s">
        <v>13</v>
      </c>
      <c r="BN34" s="33" t="s">
        <v>13</v>
      </c>
      <c r="BO34" s="32" t="s">
        <v>13</v>
      </c>
      <c r="BP34" s="33" t="s">
        <v>13</v>
      </c>
      <c r="BQ34" s="32" t="s">
        <v>13</v>
      </c>
      <c r="BR34" s="33" t="s">
        <v>13</v>
      </c>
      <c r="BS34" s="32" t="s">
        <v>13</v>
      </c>
      <c r="BT34" s="33" t="s">
        <v>13</v>
      </c>
      <c r="BU34" s="32" t="s">
        <v>13</v>
      </c>
      <c r="BV34" s="33" t="s">
        <v>13</v>
      </c>
      <c r="BW34" s="32" t="s">
        <v>13</v>
      </c>
      <c r="BX34" s="33" t="s">
        <v>13</v>
      </c>
      <c r="BY34" s="32" t="s">
        <v>13</v>
      </c>
      <c r="BZ34" s="33" t="s">
        <v>13</v>
      </c>
      <c r="CA34" s="32" t="s">
        <v>13</v>
      </c>
      <c r="CB34" s="33" t="s">
        <v>13</v>
      </c>
      <c r="CC34" s="32" t="s">
        <v>13</v>
      </c>
      <c r="CD34" s="33" t="s">
        <v>13</v>
      </c>
      <c r="CE34" s="32" t="s">
        <v>13</v>
      </c>
      <c r="CF34" s="77"/>
      <c r="CG34" s="77"/>
    </row>
    <row r="35" spans="2:85" x14ac:dyDescent="0.25">
      <c r="B35" s="180"/>
      <c r="C35" s="62"/>
      <c r="D35" s="34" t="s">
        <v>1</v>
      </c>
      <c r="E35" s="88">
        <v>51</v>
      </c>
      <c r="F35" s="88">
        <v>54</v>
      </c>
      <c r="G35" s="84">
        <v>59</v>
      </c>
      <c r="H35" s="88">
        <v>53</v>
      </c>
      <c r="I35" s="84">
        <v>52</v>
      </c>
      <c r="J35" s="88">
        <v>50</v>
      </c>
      <c r="K35" s="84">
        <v>52</v>
      </c>
      <c r="L35" s="88">
        <v>60</v>
      </c>
      <c r="M35" s="84">
        <v>50</v>
      </c>
      <c r="N35" s="88">
        <v>58</v>
      </c>
      <c r="O35" s="84">
        <v>56</v>
      </c>
      <c r="P35" s="88">
        <v>56</v>
      </c>
      <c r="Q35" s="84">
        <v>58</v>
      </c>
      <c r="R35" s="88">
        <v>59</v>
      </c>
      <c r="S35" s="84">
        <v>50</v>
      </c>
      <c r="T35" s="85">
        <v>55</v>
      </c>
      <c r="U35" s="84">
        <v>56</v>
      </c>
      <c r="V35" s="88">
        <v>56</v>
      </c>
      <c r="W35" s="84">
        <v>55</v>
      </c>
      <c r="X35" s="88">
        <v>55</v>
      </c>
      <c r="Y35" s="84">
        <v>54</v>
      </c>
      <c r="Z35" s="88">
        <v>54</v>
      </c>
      <c r="AA35" s="84">
        <v>50</v>
      </c>
      <c r="AB35" s="88">
        <v>55</v>
      </c>
      <c r="AC35" s="84">
        <v>59</v>
      </c>
      <c r="AD35" s="88">
        <v>57</v>
      </c>
      <c r="AE35" s="84">
        <v>60</v>
      </c>
      <c r="AF35" s="88">
        <v>54</v>
      </c>
      <c r="AG35" s="84">
        <v>58</v>
      </c>
      <c r="AH35" s="88">
        <v>55</v>
      </c>
      <c r="AI35" s="84">
        <v>58</v>
      </c>
      <c r="AJ35" s="88">
        <v>57</v>
      </c>
      <c r="AK35" s="84">
        <v>53</v>
      </c>
      <c r="AL35" s="88">
        <v>53</v>
      </c>
      <c r="AM35" s="84">
        <v>55</v>
      </c>
      <c r="AN35" s="88">
        <v>53</v>
      </c>
      <c r="AO35" s="84">
        <v>60</v>
      </c>
      <c r="AP35" s="88">
        <v>50</v>
      </c>
      <c r="AQ35" s="84">
        <v>57</v>
      </c>
      <c r="AR35" s="88">
        <v>54</v>
      </c>
      <c r="AS35" s="84">
        <v>55</v>
      </c>
      <c r="AT35" s="88">
        <v>53</v>
      </c>
      <c r="AU35" s="84">
        <v>52</v>
      </c>
      <c r="AV35" s="88">
        <v>54</v>
      </c>
      <c r="AW35" s="84">
        <v>54</v>
      </c>
      <c r="AX35" s="88">
        <v>57</v>
      </c>
      <c r="AY35" s="84">
        <v>56</v>
      </c>
      <c r="AZ35" s="88">
        <v>54</v>
      </c>
      <c r="BA35" s="84">
        <v>55</v>
      </c>
      <c r="BB35" s="88">
        <v>58</v>
      </c>
      <c r="BC35" s="88">
        <v>59</v>
      </c>
      <c r="BD35" s="88">
        <v>54</v>
      </c>
      <c r="BE35" s="84">
        <v>54</v>
      </c>
      <c r="BF35" s="88">
        <v>58</v>
      </c>
      <c r="BG35" s="88">
        <v>56</v>
      </c>
      <c r="BH35" s="84">
        <v>55</v>
      </c>
      <c r="BI35" s="88">
        <v>58</v>
      </c>
      <c r="BJ35" s="84">
        <v>54</v>
      </c>
      <c r="BK35" s="88">
        <v>58</v>
      </c>
      <c r="BL35" s="84">
        <v>57</v>
      </c>
      <c r="BM35" s="88">
        <v>55</v>
      </c>
      <c r="BN35" s="84">
        <v>55</v>
      </c>
      <c r="BO35" s="88">
        <v>56</v>
      </c>
      <c r="BP35" s="84">
        <v>56</v>
      </c>
      <c r="BQ35" s="88">
        <v>60</v>
      </c>
      <c r="BR35" s="84">
        <v>58</v>
      </c>
      <c r="BS35" s="88">
        <v>56</v>
      </c>
      <c r="BT35" s="84">
        <v>55</v>
      </c>
      <c r="BU35" s="88">
        <v>56</v>
      </c>
      <c r="BV35" s="84">
        <v>58</v>
      </c>
      <c r="BW35" s="88">
        <v>60</v>
      </c>
      <c r="BX35" s="84">
        <v>56</v>
      </c>
      <c r="BY35" s="88">
        <v>50</v>
      </c>
      <c r="BZ35" s="84">
        <v>54</v>
      </c>
      <c r="CA35" s="88">
        <v>58</v>
      </c>
      <c r="CB35" s="84">
        <v>52</v>
      </c>
      <c r="CC35" s="88">
        <v>52</v>
      </c>
      <c r="CD35" s="84">
        <v>55</v>
      </c>
      <c r="CE35" s="88">
        <v>54</v>
      </c>
      <c r="CF35" s="77"/>
      <c r="CG35" s="77"/>
    </row>
    <row r="36" spans="2:85" x14ac:dyDescent="0.25">
      <c r="B36" s="180"/>
      <c r="C36" s="62"/>
      <c r="D36" s="34" t="s">
        <v>0</v>
      </c>
      <c r="E36" s="88" t="s">
        <v>571</v>
      </c>
      <c r="F36" s="88" t="s">
        <v>571</v>
      </c>
      <c r="G36" s="84" t="s">
        <v>571</v>
      </c>
      <c r="H36" s="88" t="s">
        <v>571</v>
      </c>
      <c r="I36" s="84" t="s">
        <v>571</v>
      </c>
      <c r="J36" s="88" t="s">
        <v>571</v>
      </c>
      <c r="K36" s="84" t="s">
        <v>571</v>
      </c>
      <c r="L36" s="88" t="s">
        <v>571</v>
      </c>
      <c r="M36" s="84" t="s">
        <v>571</v>
      </c>
      <c r="N36" s="88" t="s">
        <v>571</v>
      </c>
      <c r="O36" s="84" t="s">
        <v>571</v>
      </c>
      <c r="P36" s="88" t="s">
        <v>571</v>
      </c>
      <c r="Q36" s="84" t="s">
        <v>571</v>
      </c>
      <c r="R36" s="88" t="s">
        <v>571</v>
      </c>
      <c r="S36" s="84" t="s">
        <v>571</v>
      </c>
      <c r="T36" s="88" t="s">
        <v>571</v>
      </c>
      <c r="U36" s="84" t="s">
        <v>571</v>
      </c>
      <c r="V36" s="88" t="s">
        <v>571</v>
      </c>
      <c r="W36" s="84" t="s">
        <v>571</v>
      </c>
      <c r="X36" s="88" t="s">
        <v>571</v>
      </c>
      <c r="Y36" s="84" t="s">
        <v>571</v>
      </c>
      <c r="Z36" s="88" t="s">
        <v>571</v>
      </c>
      <c r="AA36" s="84" t="s">
        <v>571</v>
      </c>
      <c r="AB36" s="88" t="s">
        <v>571</v>
      </c>
      <c r="AC36" s="84" t="s">
        <v>571</v>
      </c>
      <c r="AD36" s="88" t="s">
        <v>571</v>
      </c>
      <c r="AE36" s="84" t="s">
        <v>571</v>
      </c>
      <c r="AF36" s="88" t="s">
        <v>571</v>
      </c>
      <c r="AG36" s="84" t="s">
        <v>571</v>
      </c>
      <c r="AH36" s="88" t="s">
        <v>571</v>
      </c>
      <c r="AI36" s="84" t="s">
        <v>571</v>
      </c>
      <c r="AJ36" s="88" t="s">
        <v>571</v>
      </c>
      <c r="AK36" s="84" t="s">
        <v>571</v>
      </c>
      <c r="AL36" s="88" t="s">
        <v>571</v>
      </c>
      <c r="AM36" s="84" t="s">
        <v>571</v>
      </c>
      <c r="AN36" s="88" t="s">
        <v>571</v>
      </c>
      <c r="AO36" s="84" t="s">
        <v>571</v>
      </c>
      <c r="AP36" s="88" t="s">
        <v>571</v>
      </c>
      <c r="AQ36" s="84" t="s">
        <v>571</v>
      </c>
      <c r="AR36" s="88" t="s">
        <v>571</v>
      </c>
      <c r="AS36" s="84" t="s">
        <v>571</v>
      </c>
      <c r="AT36" s="88" t="s">
        <v>571</v>
      </c>
      <c r="AU36" s="84" t="s">
        <v>571</v>
      </c>
      <c r="AV36" s="88" t="s">
        <v>571</v>
      </c>
      <c r="AW36" s="84" t="s">
        <v>571</v>
      </c>
      <c r="AX36" s="88" t="s">
        <v>571</v>
      </c>
      <c r="AY36" s="84" t="s">
        <v>571</v>
      </c>
      <c r="AZ36" s="88" t="s">
        <v>571</v>
      </c>
      <c r="BA36" s="84" t="s">
        <v>571</v>
      </c>
      <c r="BB36" s="88" t="s">
        <v>571</v>
      </c>
      <c r="BC36" s="88" t="s">
        <v>571</v>
      </c>
      <c r="BD36" s="88" t="s">
        <v>571</v>
      </c>
      <c r="BE36" s="84" t="s">
        <v>571</v>
      </c>
      <c r="BF36" s="88" t="s">
        <v>571</v>
      </c>
      <c r="BG36" s="88" t="s">
        <v>571</v>
      </c>
      <c r="BH36" s="84" t="s">
        <v>571</v>
      </c>
      <c r="BI36" s="88" t="s">
        <v>571</v>
      </c>
      <c r="BJ36" s="84" t="s">
        <v>571</v>
      </c>
      <c r="BK36" s="88" t="s">
        <v>571</v>
      </c>
      <c r="BL36" s="84" t="s">
        <v>571</v>
      </c>
      <c r="BM36" s="88" t="s">
        <v>571</v>
      </c>
      <c r="BN36" s="84" t="s">
        <v>571</v>
      </c>
      <c r="BO36" s="88" t="s">
        <v>571</v>
      </c>
      <c r="BP36" s="84" t="s">
        <v>571</v>
      </c>
      <c r="BQ36" s="88" t="s">
        <v>571</v>
      </c>
      <c r="BR36" s="84" t="s">
        <v>571</v>
      </c>
      <c r="BS36" s="88" t="s">
        <v>571</v>
      </c>
      <c r="BT36" s="84" t="s">
        <v>571</v>
      </c>
      <c r="BU36" s="88" t="s">
        <v>571</v>
      </c>
      <c r="BV36" s="84" t="s">
        <v>571</v>
      </c>
      <c r="BW36" s="88" t="s">
        <v>571</v>
      </c>
      <c r="BX36" s="84" t="s">
        <v>571</v>
      </c>
      <c r="BY36" s="88" t="s">
        <v>571</v>
      </c>
      <c r="BZ36" s="84" t="s">
        <v>571</v>
      </c>
      <c r="CA36" s="88" t="s">
        <v>571</v>
      </c>
      <c r="CB36" s="84" t="s">
        <v>571</v>
      </c>
      <c r="CC36" s="88" t="s">
        <v>571</v>
      </c>
      <c r="CD36" s="84" t="s">
        <v>571</v>
      </c>
      <c r="CE36" s="88" t="s">
        <v>571</v>
      </c>
      <c r="CF36" s="77"/>
      <c r="CG36" s="77"/>
    </row>
    <row r="37" spans="2:85" ht="15.75" thickBot="1" x14ac:dyDescent="0.3">
      <c r="B37" s="180"/>
      <c r="C37" s="62"/>
      <c r="D37" s="34"/>
      <c r="E37" s="32"/>
      <c r="F37" s="32"/>
      <c r="G37" s="33"/>
      <c r="H37" s="32"/>
      <c r="I37" s="33"/>
      <c r="J37" s="32"/>
      <c r="K37" s="33"/>
      <c r="L37" s="32"/>
      <c r="M37" s="33"/>
      <c r="N37" s="32"/>
      <c r="O37" s="33"/>
      <c r="P37" s="32"/>
      <c r="Q37" s="33"/>
      <c r="R37" s="32"/>
      <c r="S37" s="33"/>
      <c r="T37" s="32"/>
      <c r="U37" s="33"/>
      <c r="V37" s="32"/>
      <c r="W37" s="33"/>
      <c r="X37" s="32"/>
      <c r="Y37" s="33"/>
      <c r="Z37" s="32"/>
      <c r="AA37" s="33"/>
      <c r="AB37" s="32"/>
      <c r="AC37" s="33"/>
      <c r="AD37" s="32"/>
      <c r="AE37" s="33"/>
      <c r="AF37" s="32"/>
      <c r="AG37" s="33"/>
      <c r="AH37" s="32"/>
      <c r="AI37" s="33"/>
      <c r="AJ37" s="32"/>
      <c r="AK37" s="33"/>
      <c r="AL37" s="32"/>
      <c r="AM37" s="33"/>
      <c r="AN37" s="32"/>
      <c r="AO37" s="33"/>
      <c r="AP37" s="32"/>
      <c r="AQ37" s="33"/>
      <c r="AR37" s="32"/>
      <c r="AS37" s="33"/>
      <c r="AT37" s="32"/>
      <c r="AU37" s="33"/>
      <c r="AV37" s="32"/>
      <c r="AW37" s="33"/>
      <c r="AX37" s="32"/>
      <c r="AY37" s="33"/>
      <c r="AZ37" s="32"/>
      <c r="BA37" s="33"/>
      <c r="BB37" s="29"/>
      <c r="BC37" s="33"/>
      <c r="BD37" s="32"/>
      <c r="BE37" s="33"/>
      <c r="BF37" s="32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77"/>
      <c r="CG37" s="77"/>
    </row>
    <row r="38" spans="2:85" ht="15.75" thickBot="1" x14ac:dyDescent="0.3">
      <c r="B38" s="180"/>
      <c r="C38" s="60"/>
      <c r="D38" s="40"/>
      <c r="E38" s="38"/>
      <c r="F38" s="38"/>
      <c r="G38" s="39"/>
      <c r="H38" s="38"/>
      <c r="I38" s="39"/>
      <c r="J38" s="38"/>
      <c r="K38" s="39"/>
      <c r="L38" s="38"/>
      <c r="M38" s="39"/>
      <c r="N38" s="38"/>
      <c r="O38" s="39"/>
      <c r="P38" s="38"/>
      <c r="Q38" s="39"/>
      <c r="R38" s="38"/>
      <c r="S38" s="39"/>
      <c r="T38" s="38"/>
      <c r="U38" s="39"/>
      <c r="V38" s="38"/>
      <c r="W38" s="39"/>
      <c r="X38" s="38"/>
      <c r="Y38" s="39"/>
      <c r="Z38" s="38"/>
      <c r="AA38" s="39"/>
      <c r="AB38" s="38"/>
      <c r="AC38" s="39"/>
      <c r="AD38" s="38"/>
      <c r="AE38" s="39"/>
      <c r="AF38" s="38"/>
      <c r="AG38" s="39"/>
      <c r="AH38" s="38"/>
      <c r="AI38" s="39"/>
      <c r="AJ38" s="38"/>
      <c r="AK38" s="39"/>
      <c r="AL38" s="38"/>
      <c r="AM38" s="39"/>
      <c r="AN38" s="38"/>
      <c r="AO38" s="39"/>
      <c r="AP38" s="38"/>
      <c r="AQ38" s="39"/>
      <c r="AR38" s="38"/>
      <c r="AS38" s="39"/>
      <c r="AT38" s="38"/>
      <c r="AU38" s="39"/>
      <c r="AV38" s="38"/>
      <c r="AW38" s="39"/>
      <c r="AX38" s="38"/>
      <c r="AY38" s="39"/>
      <c r="AZ38" s="38"/>
      <c r="BA38" s="39"/>
      <c r="BB38" s="38"/>
      <c r="BC38" s="39"/>
      <c r="BD38" s="38"/>
      <c r="BE38" s="58"/>
      <c r="BF38" s="38"/>
      <c r="BG38" s="38"/>
      <c r="BH38" s="39"/>
      <c r="BI38" s="38"/>
      <c r="BJ38" s="39"/>
      <c r="BK38" s="38"/>
      <c r="BL38" s="39"/>
      <c r="BM38" s="38"/>
      <c r="BN38" s="39"/>
      <c r="BO38" s="38"/>
      <c r="BP38" s="39"/>
      <c r="BQ38" s="38"/>
      <c r="BR38" s="39"/>
      <c r="BS38" s="38"/>
      <c r="BT38" s="39"/>
      <c r="BU38" s="38"/>
      <c r="BV38" s="39"/>
      <c r="BW38" s="38"/>
      <c r="BX38" s="39"/>
      <c r="BY38" s="38"/>
      <c r="BZ38" s="39"/>
      <c r="CA38" s="38"/>
      <c r="CB38" s="39"/>
      <c r="CC38" s="38"/>
      <c r="CD38" s="39"/>
      <c r="CE38" s="38"/>
      <c r="CF38" s="77"/>
      <c r="CG38" s="77"/>
    </row>
    <row r="39" spans="2:85" x14ac:dyDescent="0.25">
      <c r="B39" s="180"/>
      <c r="C39" s="61" t="s">
        <v>16</v>
      </c>
      <c r="D39" s="37" t="s">
        <v>4</v>
      </c>
      <c r="E39" s="35" t="s">
        <v>529</v>
      </c>
      <c r="F39" s="35" t="s">
        <v>401</v>
      </c>
      <c r="G39" s="36" t="s">
        <v>370</v>
      </c>
      <c r="H39" s="35" t="s">
        <v>398</v>
      </c>
      <c r="I39" s="36" t="s">
        <v>398</v>
      </c>
      <c r="J39" s="35" t="s">
        <v>359</v>
      </c>
      <c r="K39" s="36" t="s">
        <v>572</v>
      </c>
      <c r="L39" s="35" t="s">
        <v>534</v>
      </c>
      <c r="M39" s="35" t="s">
        <v>578</v>
      </c>
      <c r="N39" s="35" t="s">
        <v>531</v>
      </c>
      <c r="O39" s="36" t="s">
        <v>534</v>
      </c>
      <c r="P39" s="35" t="s">
        <v>376</v>
      </c>
      <c r="Q39" s="36" t="s">
        <v>356</v>
      </c>
      <c r="R39" s="35" t="s">
        <v>353</v>
      </c>
      <c r="S39" s="36" t="s">
        <v>573</v>
      </c>
      <c r="T39" s="35" t="s">
        <v>360</v>
      </c>
      <c r="U39" s="36" t="s">
        <v>373</v>
      </c>
      <c r="V39" s="35" t="s">
        <v>385</v>
      </c>
      <c r="W39" s="36" t="s">
        <v>352</v>
      </c>
      <c r="X39" s="35" t="s">
        <v>523</v>
      </c>
      <c r="Y39" s="36" t="s">
        <v>392</v>
      </c>
      <c r="Z39" s="35" t="s">
        <v>525</v>
      </c>
      <c r="AA39" s="36" t="s">
        <v>572</v>
      </c>
      <c r="AB39" s="35" t="s">
        <v>574</v>
      </c>
      <c r="AC39" s="36" t="s">
        <v>539</v>
      </c>
      <c r="AD39" s="105" t="s">
        <v>194</v>
      </c>
      <c r="AE39" s="35" t="s">
        <v>390</v>
      </c>
      <c r="AF39" s="35" t="s">
        <v>349</v>
      </c>
      <c r="AG39" s="36" t="s">
        <v>390</v>
      </c>
      <c r="AH39" s="35" t="s">
        <v>543</v>
      </c>
      <c r="AI39" s="83" t="s">
        <v>194</v>
      </c>
      <c r="AJ39" s="35" t="s">
        <v>356</v>
      </c>
      <c r="AK39" s="36" t="s">
        <v>379</v>
      </c>
      <c r="AL39" s="35" t="s">
        <v>377</v>
      </c>
      <c r="AM39" s="36" t="s">
        <v>376</v>
      </c>
      <c r="AN39" s="35" t="s">
        <v>575</v>
      </c>
      <c r="AO39" s="36" t="s">
        <v>397</v>
      </c>
      <c r="AP39" s="35" t="s">
        <v>360</v>
      </c>
      <c r="AQ39" s="36" t="s">
        <v>354</v>
      </c>
      <c r="AR39" s="35" t="s">
        <v>392</v>
      </c>
      <c r="AS39" s="36" t="s">
        <v>522</v>
      </c>
      <c r="AT39" s="35" t="s">
        <v>393</v>
      </c>
      <c r="AU39" s="36" t="s">
        <v>576</v>
      </c>
      <c r="AV39" s="35" t="s">
        <v>530</v>
      </c>
      <c r="AW39" s="36" t="s">
        <v>369</v>
      </c>
      <c r="AX39" s="35" t="s">
        <v>357</v>
      </c>
      <c r="AY39" s="36" t="s">
        <v>574</v>
      </c>
      <c r="AZ39" s="35" t="s">
        <v>375</v>
      </c>
      <c r="BA39" s="36" t="s">
        <v>523</v>
      </c>
      <c r="BB39" s="35" t="s">
        <v>577</v>
      </c>
      <c r="BC39" s="36" t="s">
        <v>574</v>
      </c>
      <c r="BD39" s="35" t="s">
        <v>533</v>
      </c>
      <c r="BE39" s="46" t="s">
        <v>534</v>
      </c>
      <c r="BF39" s="47" t="s">
        <v>546</v>
      </c>
      <c r="BG39" s="35" t="s">
        <v>400</v>
      </c>
      <c r="BH39" s="35" t="s">
        <v>579</v>
      </c>
      <c r="BI39" s="47" t="s">
        <v>576</v>
      </c>
      <c r="BJ39" s="36" t="s">
        <v>579</v>
      </c>
      <c r="BK39" s="35" t="s">
        <v>535</v>
      </c>
      <c r="BL39" s="36" t="s">
        <v>370</v>
      </c>
      <c r="BM39" s="36" t="s">
        <v>537</v>
      </c>
      <c r="BN39" s="35" t="s">
        <v>580</v>
      </c>
      <c r="BO39" s="35" t="s">
        <v>382</v>
      </c>
      <c r="BP39" s="36" t="s">
        <v>392</v>
      </c>
      <c r="BQ39" s="35" t="s">
        <v>540</v>
      </c>
      <c r="BR39" s="36" t="s">
        <v>388</v>
      </c>
      <c r="BS39" s="35" t="s">
        <v>354</v>
      </c>
      <c r="BT39" s="36" t="s">
        <v>372</v>
      </c>
      <c r="BU39" s="35" t="s">
        <v>522</v>
      </c>
      <c r="BV39" s="36" t="s">
        <v>385</v>
      </c>
      <c r="BW39" s="35" t="s">
        <v>388</v>
      </c>
      <c r="BX39" s="36" t="s">
        <v>575</v>
      </c>
      <c r="BY39" s="35" t="s">
        <v>580</v>
      </c>
      <c r="BZ39" s="36" t="s">
        <v>544</v>
      </c>
      <c r="CA39" s="35" t="s">
        <v>577</v>
      </c>
      <c r="CB39" s="36" t="s">
        <v>520</v>
      </c>
      <c r="CC39" s="35" t="s">
        <v>377</v>
      </c>
      <c r="CD39" s="36" t="s">
        <v>361</v>
      </c>
      <c r="CE39" s="35" t="s">
        <v>579</v>
      </c>
      <c r="CF39" s="77"/>
      <c r="CG39" s="77"/>
    </row>
    <row r="40" spans="2:85" x14ac:dyDescent="0.25">
      <c r="B40" s="180"/>
      <c r="C40" s="62"/>
      <c r="D40" s="34" t="s">
        <v>3</v>
      </c>
      <c r="E40" s="93" t="s">
        <v>167</v>
      </c>
      <c r="F40" s="44" t="s">
        <v>185</v>
      </c>
      <c r="G40" s="94" t="s">
        <v>162</v>
      </c>
      <c r="H40" s="44" t="s">
        <v>163</v>
      </c>
      <c r="I40" s="82" t="s">
        <v>200</v>
      </c>
      <c r="J40" s="93" t="s">
        <v>175</v>
      </c>
      <c r="K40" s="54" t="s">
        <v>207</v>
      </c>
      <c r="L40" s="44" t="s">
        <v>191</v>
      </c>
      <c r="M40" s="44" t="s">
        <v>164</v>
      </c>
      <c r="N40" s="81" t="s">
        <v>190</v>
      </c>
      <c r="O40" s="54" t="s">
        <v>212</v>
      </c>
      <c r="P40" s="81" t="s">
        <v>146</v>
      </c>
      <c r="Q40" s="54" t="s">
        <v>202</v>
      </c>
      <c r="R40" s="44" t="s">
        <v>170</v>
      </c>
      <c r="S40" s="82" t="s">
        <v>174</v>
      </c>
      <c r="T40" s="81" t="s">
        <v>210</v>
      </c>
      <c r="U40" s="94" t="s">
        <v>214</v>
      </c>
      <c r="V40" s="44" t="s">
        <v>157</v>
      </c>
      <c r="W40" s="94" t="s">
        <v>217</v>
      </c>
      <c r="X40" s="81" t="s">
        <v>184</v>
      </c>
      <c r="Y40" s="54" t="s">
        <v>165</v>
      </c>
      <c r="Z40" s="81" t="s">
        <v>158</v>
      </c>
      <c r="AA40" s="82" t="s">
        <v>173</v>
      </c>
      <c r="AB40" s="93" t="s">
        <v>213</v>
      </c>
      <c r="AC40" s="82" t="s">
        <v>205</v>
      </c>
      <c r="AD40" s="44" t="s">
        <v>152</v>
      </c>
      <c r="AE40" s="44" t="s">
        <v>160</v>
      </c>
      <c r="AF40" s="93" t="s">
        <v>171</v>
      </c>
      <c r="AG40" s="94" t="s">
        <v>155</v>
      </c>
      <c r="AH40" s="81" t="s">
        <v>180</v>
      </c>
      <c r="AI40" s="54" t="s">
        <v>153</v>
      </c>
      <c r="AJ40" s="44" t="s">
        <v>186</v>
      </c>
      <c r="AK40" s="54" t="s">
        <v>179</v>
      </c>
      <c r="AL40" s="44" t="s">
        <v>168</v>
      </c>
      <c r="AM40" s="82" t="s">
        <v>145</v>
      </c>
      <c r="AN40" s="93" t="s">
        <v>149</v>
      </c>
      <c r="AO40" s="94" t="s">
        <v>222</v>
      </c>
      <c r="AP40" s="81" t="s">
        <v>220</v>
      </c>
      <c r="AQ40" s="54" t="s">
        <v>199</v>
      </c>
      <c r="AR40" s="93" t="s">
        <v>194</v>
      </c>
      <c r="AS40" s="82" t="s">
        <v>182</v>
      </c>
      <c r="AT40" s="81" t="s">
        <v>197</v>
      </c>
      <c r="AU40" s="94" t="s">
        <v>253</v>
      </c>
      <c r="AV40" s="81" t="s">
        <v>209</v>
      </c>
      <c r="AW40" s="82" t="s">
        <v>172</v>
      </c>
      <c r="AX40" s="93" t="s">
        <v>195</v>
      </c>
      <c r="AY40" s="54" t="s">
        <v>161</v>
      </c>
      <c r="AZ40" s="44" t="s">
        <v>183</v>
      </c>
      <c r="BA40" s="94" t="s">
        <v>178</v>
      </c>
      <c r="BB40" s="93" t="s">
        <v>154</v>
      </c>
      <c r="BC40" s="82" t="s">
        <v>166</v>
      </c>
      <c r="BD40" s="93" t="s">
        <v>176</v>
      </c>
      <c r="BE40" s="128" t="s">
        <v>193</v>
      </c>
      <c r="BF40" s="81" t="s">
        <v>156</v>
      </c>
      <c r="BG40" s="93" t="s">
        <v>151</v>
      </c>
      <c r="BH40" s="93" t="s">
        <v>211</v>
      </c>
      <c r="BI40" s="93" t="s">
        <v>218</v>
      </c>
      <c r="BJ40" s="94" t="s">
        <v>181</v>
      </c>
      <c r="BK40" s="44" t="s">
        <v>221</v>
      </c>
      <c r="BL40" s="94" t="s">
        <v>196</v>
      </c>
      <c r="BM40" s="82" t="s">
        <v>177</v>
      </c>
      <c r="BN40" s="93" t="s">
        <v>188</v>
      </c>
      <c r="BO40" s="44" t="s">
        <v>159</v>
      </c>
      <c r="BP40" s="82" t="s">
        <v>189</v>
      </c>
      <c r="BQ40" s="93" t="s">
        <v>192</v>
      </c>
      <c r="BR40" s="82" t="s">
        <v>150</v>
      </c>
      <c r="BS40" s="44" t="s">
        <v>203</v>
      </c>
      <c r="BT40" s="54" t="s">
        <v>216</v>
      </c>
      <c r="BU40" s="93" t="s">
        <v>206</v>
      </c>
      <c r="BV40" s="54" t="s">
        <v>219</v>
      </c>
      <c r="BW40" s="81" t="s">
        <v>204</v>
      </c>
      <c r="BX40" s="82" t="s">
        <v>187</v>
      </c>
      <c r="BY40" s="44" t="s">
        <v>201</v>
      </c>
      <c r="BZ40" s="94" t="s">
        <v>147</v>
      </c>
      <c r="CA40" s="44" t="s">
        <v>169</v>
      </c>
      <c r="CB40" s="54" t="s">
        <v>208</v>
      </c>
      <c r="CC40" s="81" t="s">
        <v>215</v>
      </c>
      <c r="CD40" s="54" t="s">
        <v>148</v>
      </c>
      <c r="CE40" s="93" t="s">
        <v>198</v>
      </c>
      <c r="CF40" s="77"/>
      <c r="CG40" s="77"/>
    </row>
    <row r="41" spans="2:85" x14ac:dyDescent="0.25">
      <c r="B41" s="180"/>
      <c r="C41" s="62"/>
      <c r="D41" s="34" t="s">
        <v>2</v>
      </c>
      <c r="E41" s="32" t="s">
        <v>15</v>
      </c>
      <c r="F41" s="32" t="s">
        <v>15</v>
      </c>
      <c r="G41" s="33" t="s">
        <v>15</v>
      </c>
      <c r="H41" s="32" t="s">
        <v>15</v>
      </c>
      <c r="I41" s="33" t="s">
        <v>15</v>
      </c>
      <c r="J41" s="32" t="s">
        <v>15</v>
      </c>
      <c r="K41" s="33" t="s">
        <v>15</v>
      </c>
      <c r="L41" s="32" t="s">
        <v>15</v>
      </c>
      <c r="M41" s="32" t="s">
        <v>15</v>
      </c>
      <c r="N41" s="32" t="s">
        <v>15</v>
      </c>
      <c r="O41" s="33" t="s">
        <v>15</v>
      </c>
      <c r="P41" s="32" t="s">
        <v>15</v>
      </c>
      <c r="Q41" s="33" t="s">
        <v>15</v>
      </c>
      <c r="R41" s="32" t="s">
        <v>15</v>
      </c>
      <c r="S41" s="33" t="s">
        <v>15</v>
      </c>
      <c r="T41" s="32" t="s">
        <v>15</v>
      </c>
      <c r="U41" s="33" t="s">
        <v>15</v>
      </c>
      <c r="V41" s="32" t="s">
        <v>15</v>
      </c>
      <c r="W41" s="33" t="s">
        <v>15</v>
      </c>
      <c r="X41" s="32" t="s">
        <v>15</v>
      </c>
      <c r="Y41" s="33" t="s">
        <v>15</v>
      </c>
      <c r="Z41" s="32" t="s">
        <v>15</v>
      </c>
      <c r="AA41" s="33" t="s">
        <v>15</v>
      </c>
      <c r="AB41" s="32" t="s">
        <v>15</v>
      </c>
      <c r="AC41" s="33" t="s">
        <v>15</v>
      </c>
      <c r="AD41" s="32" t="s">
        <v>15</v>
      </c>
      <c r="AE41" s="32" t="s">
        <v>15</v>
      </c>
      <c r="AF41" s="32" t="s">
        <v>15</v>
      </c>
      <c r="AG41" s="33" t="s">
        <v>15</v>
      </c>
      <c r="AH41" s="32" t="s">
        <v>15</v>
      </c>
      <c r="AI41" s="33" t="s">
        <v>15</v>
      </c>
      <c r="AJ41" s="32" t="s">
        <v>15</v>
      </c>
      <c r="AK41" s="33" t="s">
        <v>15</v>
      </c>
      <c r="AL41" s="32" t="s">
        <v>15</v>
      </c>
      <c r="AM41" s="33" t="s">
        <v>15</v>
      </c>
      <c r="AN41" s="32" t="s">
        <v>15</v>
      </c>
      <c r="AO41" s="33" t="s">
        <v>15</v>
      </c>
      <c r="AP41" s="32" t="s">
        <v>15</v>
      </c>
      <c r="AQ41" s="33" t="s">
        <v>15</v>
      </c>
      <c r="AR41" s="32" t="s">
        <v>15</v>
      </c>
      <c r="AS41" s="33" t="s">
        <v>15</v>
      </c>
      <c r="AT41" s="32" t="s">
        <v>15</v>
      </c>
      <c r="AU41" s="33" t="s">
        <v>15</v>
      </c>
      <c r="AV41" s="32" t="s">
        <v>15</v>
      </c>
      <c r="AW41" s="33" t="s">
        <v>15</v>
      </c>
      <c r="AX41" s="32" t="s">
        <v>15</v>
      </c>
      <c r="AY41" s="33" t="s">
        <v>15</v>
      </c>
      <c r="AZ41" s="32" t="s">
        <v>15</v>
      </c>
      <c r="BA41" s="33" t="s">
        <v>15</v>
      </c>
      <c r="BB41" s="32" t="s">
        <v>15</v>
      </c>
      <c r="BC41" s="33" t="s">
        <v>15</v>
      </c>
      <c r="BD41" s="32" t="s">
        <v>15</v>
      </c>
      <c r="BE41" s="45" t="s">
        <v>15</v>
      </c>
      <c r="BF41" s="32" t="s">
        <v>15</v>
      </c>
      <c r="BG41" s="32" t="s">
        <v>15</v>
      </c>
      <c r="BH41" s="32" t="s">
        <v>15</v>
      </c>
      <c r="BI41" s="32" t="s">
        <v>15</v>
      </c>
      <c r="BJ41" s="33" t="s">
        <v>15</v>
      </c>
      <c r="BK41" s="32" t="s">
        <v>15</v>
      </c>
      <c r="BL41" s="33" t="s">
        <v>15</v>
      </c>
      <c r="BM41" s="33" t="s">
        <v>15</v>
      </c>
      <c r="BN41" s="32" t="s">
        <v>15</v>
      </c>
      <c r="BO41" s="32" t="s">
        <v>15</v>
      </c>
      <c r="BP41" s="33" t="s">
        <v>15</v>
      </c>
      <c r="BQ41" s="32" t="s">
        <v>15</v>
      </c>
      <c r="BR41" s="33" t="s">
        <v>15</v>
      </c>
      <c r="BS41" s="32" t="s">
        <v>15</v>
      </c>
      <c r="BT41" s="33" t="s">
        <v>15</v>
      </c>
      <c r="BU41" s="32" t="s">
        <v>15</v>
      </c>
      <c r="BV41" s="33" t="s">
        <v>15</v>
      </c>
      <c r="BW41" s="32" t="s">
        <v>15</v>
      </c>
      <c r="BX41" s="33" t="s">
        <v>15</v>
      </c>
      <c r="BY41" s="32" t="s">
        <v>15</v>
      </c>
      <c r="BZ41" s="33" t="s">
        <v>15</v>
      </c>
      <c r="CA41" s="32" t="s">
        <v>15</v>
      </c>
      <c r="CB41" s="33" t="s">
        <v>15</v>
      </c>
      <c r="CC41" s="32" t="s">
        <v>15</v>
      </c>
      <c r="CD41" s="33" t="s">
        <v>15</v>
      </c>
      <c r="CE41" s="32" t="s">
        <v>15</v>
      </c>
      <c r="CF41" s="77"/>
      <c r="CG41" s="77"/>
    </row>
    <row r="42" spans="2:85" x14ac:dyDescent="0.25">
      <c r="B42" s="180"/>
      <c r="C42" s="62"/>
      <c r="D42" s="34" t="s">
        <v>1</v>
      </c>
      <c r="E42" s="32">
        <v>26</v>
      </c>
      <c r="F42" s="32">
        <v>22</v>
      </c>
      <c r="G42" s="33">
        <v>23</v>
      </c>
      <c r="H42" s="32">
        <v>23</v>
      </c>
      <c r="I42" s="33">
        <v>23</v>
      </c>
      <c r="J42" s="32">
        <v>24</v>
      </c>
      <c r="K42" s="33">
        <v>21</v>
      </c>
      <c r="L42" s="32">
        <v>23</v>
      </c>
      <c r="M42" s="32">
        <v>21</v>
      </c>
      <c r="N42" s="32">
        <v>25</v>
      </c>
      <c r="O42" s="33">
        <v>23</v>
      </c>
      <c r="P42" s="32">
        <v>22</v>
      </c>
      <c r="Q42" s="33">
        <v>22</v>
      </c>
      <c r="R42" s="32">
        <v>26</v>
      </c>
      <c r="S42" s="33">
        <v>24</v>
      </c>
      <c r="T42" s="32">
        <v>25</v>
      </c>
      <c r="U42" s="33">
        <v>22</v>
      </c>
      <c r="V42" s="32">
        <v>24</v>
      </c>
      <c r="W42" s="33">
        <v>25</v>
      </c>
      <c r="X42" s="32">
        <v>25</v>
      </c>
      <c r="Y42" s="33">
        <v>21</v>
      </c>
      <c r="Z42" s="32">
        <v>22</v>
      </c>
      <c r="AA42" s="33">
        <v>21</v>
      </c>
      <c r="AB42" s="32">
        <v>21</v>
      </c>
      <c r="AC42" s="33">
        <v>23</v>
      </c>
      <c r="AD42" s="32">
        <v>23</v>
      </c>
      <c r="AE42" s="32">
        <v>24</v>
      </c>
      <c r="AF42" s="32">
        <v>25</v>
      </c>
      <c r="AG42" s="33">
        <v>24</v>
      </c>
      <c r="AH42" s="32">
        <v>22</v>
      </c>
      <c r="AI42" s="33">
        <v>23</v>
      </c>
      <c r="AJ42" s="32">
        <v>22</v>
      </c>
      <c r="AK42" s="33">
        <v>23</v>
      </c>
      <c r="AL42" s="32">
        <v>26</v>
      </c>
      <c r="AM42" s="33">
        <v>22</v>
      </c>
      <c r="AN42" s="32">
        <v>25</v>
      </c>
      <c r="AO42" s="33">
        <v>24</v>
      </c>
      <c r="AP42" s="32">
        <v>25</v>
      </c>
      <c r="AQ42" s="33">
        <v>23</v>
      </c>
      <c r="AR42" s="32">
        <v>21</v>
      </c>
      <c r="AS42" s="33">
        <v>24</v>
      </c>
      <c r="AT42" s="32">
        <v>24</v>
      </c>
      <c r="AU42" s="33">
        <v>23</v>
      </c>
      <c r="AV42" s="32">
        <v>22</v>
      </c>
      <c r="AW42" s="33">
        <v>24</v>
      </c>
      <c r="AX42" s="32">
        <v>25</v>
      </c>
      <c r="AY42" s="33">
        <v>21</v>
      </c>
      <c r="AZ42" s="32">
        <v>25</v>
      </c>
      <c r="BA42" s="33">
        <v>25</v>
      </c>
      <c r="BB42" s="32">
        <v>24</v>
      </c>
      <c r="BC42" s="33">
        <v>21</v>
      </c>
      <c r="BD42" s="32">
        <v>25</v>
      </c>
      <c r="BE42" s="45">
        <v>23</v>
      </c>
      <c r="BF42" s="32">
        <v>22</v>
      </c>
      <c r="BG42" s="32">
        <v>24</v>
      </c>
      <c r="BH42" s="32">
        <v>23</v>
      </c>
      <c r="BI42" s="32">
        <v>23</v>
      </c>
      <c r="BJ42" s="33">
        <v>23</v>
      </c>
      <c r="BK42" s="32">
        <v>21</v>
      </c>
      <c r="BL42" s="33">
        <v>23</v>
      </c>
      <c r="BM42" s="33">
        <v>22</v>
      </c>
      <c r="BN42" s="32">
        <v>23</v>
      </c>
      <c r="BO42" s="32">
        <v>22</v>
      </c>
      <c r="BP42" s="33">
        <v>21</v>
      </c>
      <c r="BQ42" s="32">
        <v>23</v>
      </c>
      <c r="BR42" s="33">
        <v>21</v>
      </c>
      <c r="BS42" s="32">
        <v>23</v>
      </c>
      <c r="BT42" s="33">
        <v>24</v>
      </c>
      <c r="BU42" s="32">
        <v>24</v>
      </c>
      <c r="BV42" s="33">
        <v>24</v>
      </c>
      <c r="BW42" s="32">
        <v>21</v>
      </c>
      <c r="BX42" s="33">
        <v>25</v>
      </c>
      <c r="BY42" s="32">
        <v>23</v>
      </c>
      <c r="BZ42" s="33">
        <v>26</v>
      </c>
      <c r="CA42" s="32">
        <v>24</v>
      </c>
      <c r="CB42" s="33">
        <v>25</v>
      </c>
      <c r="CC42" s="32">
        <v>26</v>
      </c>
      <c r="CD42" s="33">
        <v>25</v>
      </c>
      <c r="CE42" s="32">
        <v>23</v>
      </c>
      <c r="CF42" s="77"/>
      <c r="CG42" s="77"/>
    </row>
    <row r="43" spans="2:85" x14ac:dyDescent="0.25">
      <c r="B43" s="180"/>
      <c r="C43" s="62"/>
      <c r="D43" s="34" t="s">
        <v>0</v>
      </c>
      <c r="E43" s="88" t="s">
        <v>647</v>
      </c>
      <c r="F43" s="88" t="s">
        <v>647</v>
      </c>
      <c r="G43" s="84" t="s">
        <v>647</v>
      </c>
      <c r="H43" s="88" t="s">
        <v>647</v>
      </c>
      <c r="I43" s="84" t="s">
        <v>647</v>
      </c>
      <c r="J43" s="88" t="s">
        <v>647</v>
      </c>
      <c r="K43" s="84" t="s">
        <v>647</v>
      </c>
      <c r="L43" s="88" t="s">
        <v>647</v>
      </c>
      <c r="M43" s="88" t="s">
        <v>647</v>
      </c>
      <c r="N43" s="88" t="s">
        <v>647</v>
      </c>
      <c r="O43" s="84" t="s">
        <v>647</v>
      </c>
      <c r="P43" s="88" t="s">
        <v>647</v>
      </c>
      <c r="Q43" s="84" t="s">
        <v>647</v>
      </c>
      <c r="R43" s="88" t="s">
        <v>647</v>
      </c>
      <c r="S43" s="84" t="s">
        <v>647</v>
      </c>
      <c r="T43" s="88" t="s">
        <v>647</v>
      </c>
      <c r="U43" s="84" t="s">
        <v>647</v>
      </c>
      <c r="V43" s="88" t="s">
        <v>647</v>
      </c>
      <c r="W43" s="84" t="s">
        <v>647</v>
      </c>
      <c r="X43" s="88" t="s">
        <v>647</v>
      </c>
      <c r="Y43" s="84" t="s">
        <v>647</v>
      </c>
      <c r="Z43" s="88" t="s">
        <v>647</v>
      </c>
      <c r="AA43" s="84" t="s">
        <v>647</v>
      </c>
      <c r="AB43" s="88" t="s">
        <v>647</v>
      </c>
      <c r="AC43" s="84" t="s">
        <v>647</v>
      </c>
      <c r="AD43" s="88" t="s">
        <v>647</v>
      </c>
      <c r="AE43" s="88" t="s">
        <v>647</v>
      </c>
      <c r="AF43" s="88" t="s">
        <v>647</v>
      </c>
      <c r="AG43" s="84" t="s">
        <v>647</v>
      </c>
      <c r="AH43" s="88" t="s">
        <v>647</v>
      </c>
      <c r="AI43" s="84" t="s">
        <v>647</v>
      </c>
      <c r="AJ43" s="88" t="s">
        <v>647</v>
      </c>
      <c r="AK43" s="84" t="s">
        <v>647</v>
      </c>
      <c r="AL43" s="88" t="s">
        <v>647</v>
      </c>
      <c r="AM43" s="84" t="s">
        <v>647</v>
      </c>
      <c r="AN43" s="88" t="s">
        <v>647</v>
      </c>
      <c r="AO43" s="84" t="s">
        <v>647</v>
      </c>
      <c r="AP43" s="88" t="s">
        <v>647</v>
      </c>
      <c r="AQ43" s="84" t="s">
        <v>647</v>
      </c>
      <c r="AR43" s="88" t="s">
        <v>647</v>
      </c>
      <c r="AS43" s="84" t="s">
        <v>647</v>
      </c>
      <c r="AT43" s="88" t="s">
        <v>647</v>
      </c>
      <c r="AU43" s="84" t="s">
        <v>647</v>
      </c>
      <c r="AV43" s="88" t="s">
        <v>647</v>
      </c>
      <c r="AW43" s="84" t="s">
        <v>647</v>
      </c>
      <c r="AX43" s="88" t="s">
        <v>647</v>
      </c>
      <c r="AY43" s="84" t="s">
        <v>647</v>
      </c>
      <c r="AZ43" s="88" t="s">
        <v>647</v>
      </c>
      <c r="BA43" s="84" t="s">
        <v>647</v>
      </c>
      <c r="BB43" s="88" t="s">
        <v>647</v>
      </c>
      <c r="BC43" s="84" t="s">
        <v>647</v>
      </c>
      <c r="BD43" s="88" t="s">
        <v>647</v>
      </c>
      <c r="BE43" s="129" t="s">
        <v>647</v>
      </c>
      <c r="BF43" s="88" t="s">
        <v>647</v>
      </c>
      <c r="BG43" s="88" t="s">
        <v>647</v>
      </c>
      <c r="BH43" s="88" t="s">
        <v>647</v>
      </c>
      <c r="BI43" s="88" t="s">
        <v>647</v>
      </c>
      <c r="BJ43" s="84" t="s">
        <v>647</v>
      </c>
      <c r="BK43" s="88" t="s">
        <v>647</v>
      </c>
      <c r="BL43" s="84" t="s">
        <v>647</v>
      </c>
      <c r="BM43" s="84" t="s">
        <v>647</v>
      </c>
      <c r="BN43" s="88" t="s">
        <v>647</v>
      </c>
      <c r="BO43" s="88" t="s">
        <v>647</v>
      </c>
      <c r="BP43" s="84" t="s">
        <v>647</v>
      </c>
      <c r="BQ43" s="88" t="s">
        <v>647</v>
      </c>
      <c r="BR43" s="84" t="s">
        <v>647</v>
      </c>
      <c r="BS43" s="88" t="s">
        <v>647</v>
      </c>
      <c r="BT43" s="84" t="s">
        <v>647</v>
      </c>
      <c r="BU43" s="88" t="s">
        <v>647</v>
      </c>
      <c r="BV43" s="84" t="s">
        <v>647</v>
      </c>
      <c r="BW43" s="88" t="s">
        <v>647</v>
      </c>
      <c r="BX43" s="84" t="s">
        <v>647</v>
      </c>
      <c r="BY43" s="88" t="s">
        <v>647</v>
      </c>
      <c r="BZ43" s="84" t="s">
        <v>647</v>
      </c>
      <c r="CA43" s="88" t="s">
        <v>647</v>
      </c>
      <c r="CB43" s="84" t="s">
        <v>647</v>
      </c>
      <c r="CC43" s="88" t="s">
        <v>647</v>
      </c>
      <c r="CD43" s="84" t="s">
        <v>647</v>
      </c>
      <c r="CE43" s="88" t="s">
        <v>647</v>
      </c>
      <c r="CF43" s="77"/>
      <c r="CG43" s="77"/>
    </row>
    <row r="44" spans="2:85" ht="15.75" thickBot="1" x14ac:dyDescent="0.3">
      <c r="B44" s="180"/>
      <c r="C44" s="62"/>
      <c r="D44" s="34"/>
      <c r="E44" s="32"/>
      <c r="F44" s="32"/>
      <c r="G44" s="33"/>
      <c r="H44" s="32"/>
      <c r="I44" s="33"/>
      <c r="J44" s="32"/>
      <c r="K44" s="33"/>
      <c r="L44" s="32"/>
      <c r="M44" s="33"/>
      <c r="N44" s="32"/>
      <c r="O44" s="33"/>
      <c r="P44" s="32"/>
      <c r="Q44" s="33"/>
      <c r="R44" s="32"/>
      <c r="S44" s="33"/>
      <c r="T44" s="32"/>
      <c r="U44" s="33"/>
      <c r="V44" s="32"/>
      <c r="W44" s="33"/>
      <c r="X44" s="32"/>
      <c r="Y44" s="33"/>
      <c r="Z44" s="32"/>
      <c r="AA44" s="33"/>
      <c r="AB44" s="32"/>
      <c r="AC44" s="33"/>
      <c r="AD44" s="29"/>
      <c r="AE44" s="33"/>
      <c r="AF44" s="32"/>
      <c r="AG44" s="33"/>
      <c r="AH44" s="32"/>
      <c r="AI44" s="33"/>
      <c r="AJ44" s="32"/>
      <c r="AK44" s="33"/>
      <c r="AL44" s="32"/>
      <c r="AM44" s="33"/>
      <c r="AN44" s="32"/>
      <c r="AO44" s="33"/>
      <c r="AP44" s="32"/>
      <c r="AQ44" s="33"/>
      <c r="AR44" s="32"/>
      <c r="AS44" s="33"/>
      <c r="AT44" s="32"/>
      <c r="AU44" s="33"/>
      <c r="AV44" s="32"/>
      <c r="AW44" s="33"/>
      <c r="AX44" s="32"/>
      <c r="AY44" s="33"/>
      <c r="AZ44" s="32"/>
      <c r="BA44" s="33"/>
      <c r="BB44" s="32"/>
      <c r="BC44" s="33"/>
      <c r="BD44" s="32"/>
      <c r="BE44" s="45"/>
      <c r="BF44" s="32"/>
      <c r="BG44" s="32"/>
      <c r="BH44" s="33"/>
      <c r="BI44" s="29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77"/>
      <c r="CG44" s="77"/>
    </row>
    <row r="45" spans="2:85" ht="15.75" thickBot="1" x14ac:dyDescent="0.3">
      <c r="B45" s="180"/>
      <c r="C45" s="60"/>
      <c r="D45" s="40"/>
      <c r="E45" s="38"/>
      <c r="F45" s="38"/>
      <c r="G45" s="39"/>
      <c r="H45" s="38"/>
      <c r="I45" s="39"/>
      <c r="J45" s="38"/>
      <c r="K45" s="39"/>
      <c r="L45" s="38"/>
      <c r="M45" s="39"/>
      <c r="N45" s="38"/>
      <c r="O45" s="39"/>
      <c r="P45" s="38"/>
      <c r="Q45" s="39"/>
      <c r="R45" s="38"/>
      <c r="S45" s="39"/>
      <c r="T45" s="38"/>
      <c r="U45" s="39"/>
      <c r="V45" s="38"/>
      <c r="W45" s="39"/>
      <c r="X45" s="38"/>
      <c r="Y45" s="39"/>
      <c r="Z45" s="38"/>
      <c r="AA45" s="39"/>
      <c r="AB45" s="38"/>
      <c r="AC45" s="39"/>
      <c r="AD45" s="38"/>
      <c r="AE45" s="39"/>
      <c r="AF45" s="38"/>
      <c r="AG45" s="39"/>
      <c r="AH45" s="38"/>
      <c r="AI45" s="39"/>
      <c r="AJ45" s="38"/>
      <c r="AK45" s="39"/>
      <c r="AL45" s="38"/>
      <c r="AM45" s="39"/>
      <c r="AN45" s="38"/>
      <c r="AO45" s="39"/>
      <c r="AP45" s="38"/>
      <c r="AQ45" s="39"/>
      <c r="AR45" s="38"/>
      <c r="AS45" s="39"/>
      <c r="AT45" s="38"/>
      <c r="AU45" s="39"/>
      <c r="AV45" s="38"/>
      <c r="AW45" s="39"/>
      <c r="AX45" s="38"/>
      <c r="AY45" s="39"/>
      <c r="AZ45" s="38"/>
      <c r="BA45" s="39"/>
      <c r="BB45" s="38"/>
      <c r="BC45" s="39"/>
      <c r="BD45" s="38"/>
      <c r="BE45" s="58"/>
      <c r="BF45" s="38"/>
      <c r="BG45" s="38"/>
      <c r="BH45" s="39"/>
      <c r="BI45" s="38"/>
      <c r="BJ45" s="39"/>
      <c r="BK45" s="38"/>
      <c r="BL45" s="39"/>
      <c r="BM45" s="38"/>
      <c r="BN45" s="39"/>
      <c r="BO45" s="38"/>
      <c r="BP45" s="39"/>
      <c r="BQ45" s="38"/>
      <c r="BR45" s="39"/>
      <c r="BS45" s="38"/>
      <c r="BT45" s="39"/>
      <c r="BU45" s="38"/>
      <c r="BV45" s="39"/>
      <c r="BW45" s="38"/>
      <c r="BX45" s="39"/>
      <c r="BY45" s="38"/>
      <c r="BZ45" s="39"/>
      <c r="CA45" s="38"/>
      <c r="CB45" s="39"/>
      <c r="CC45" s="38"/>
      <c r="CD45" s="39"/>
      <c r="CE45" s="38"/>
      <c r="CF45" s="77"/>
      <c r="CG45" s="77"/>
    </row>
    <row r="46" spans="2:85" x14ac:dyDescent="0.25">
      <c r="B46" s="180"/>
      <c r="C46" s="61" t="s">
        <v>14</v>
      </c>
      <c r="D46" s="37" t="s">
        <v>4</v>
      </c>
      <c r="E46" s="35" t="s">
        <v>499</v>
      </c>
      <c r="F46" s="35" t="s">
        <v>581</v>
      </c>
      <c r="G46" s="36" t="s">
        <v>582</v>
      </c>
      <c r="H46" s="35" t="s">
        <v>486</v>
      </c>
      <c r="I46" s="36" t="s">
        <v>483</v>
      </c>
      <c r="J46" s="35" t="s">
        <v>482</v>
      </c>
      <c r="K46" s="35" t="s">
        <v>556</v>
      </c>
      <c r="L46" s="35" t="s">
        <v>481</v>
      </c>
      <c r="M46" s="36" t="s">
        <v>582</v>
      </c>
      <c r="N46" s="35" t="s">
        <v>555</v>
      </c>
      <c r="O46" s="36" t="s">
        <v>583</v>
      </c>
      <c r="P46" s="35" t="s">
        <v>510</v>
      </c>
      <c r="Q46" s="36" t="s">
        <v>468</v>
      </c>
      <c r="R46" s="35" t="s">
        <v>584</v>
      </c>
      <c r="S46" s="36" t="s">
        <v>582</v>
      </c>
      <c r="T46" s="35" t="s">
        <v>462</v>
      </c>
      <c r="U46" s="36" t="s">
        <v>552</v>
      </c>
      <c r="V46" s="35" t="s">
        <v>585</v>
      </c>
      <c r="W46" s="36" t="s">
        <v>548</v>
      </c>
      <c r="X46" s="35" t="s">
        <v>470</v>
      </c>
      <c r="Y46" s="36" t="s">
        <v>549</v>
      </c>
      <c r="Z46" s="35" t="s">
        <v>464</v>
      </c>
      <c r="AA46" s="36" t="s">
        <v>565</v>
      </c>
      <c r="AB46" s="35" t="s">
        <v>556</v>
      </c>
      <c r="AC46" s="36" t="s">
        <v>514</v>
      </c>
      <c r="AD46" s="35" t="s">
        <v>489</v>
      </c>
      <c r="AE46" s="36" t="s">
        <v>556</v>
      </c>
      <c r="AF46" s="35" t="s">
        <v>560</v>
      </c>
      <c r="AG46" s="36" t="s">
        <v>506</v>
      </c>
      <c r="AH46" s="35" t="s">
        <v>564</v>
      </c>
      <c r="AI46" s="36" t="s">
        <v>549</v>
      </c>
      <c r="AJ46" s="35" t="s">
        <v>495</v>
      </c>
      <c r="AK46" s="36" t="s">
        <v>484</v>
      </c>
      <c r="AL46" s="35" t="s">
        <v>559</v>
      </c>
      <c r="AM46" s="36" t="s">
        <v>584</v>
      </c>
      <c r="AN46" s="35" t="s">
        <v>473</v>
      </c>
      <c r="AO46" s="36" t="s">
        <v>586</v>
      </c>
      <c r="AP46" s="35" t="s">
        <v>584</v>
      </c>
      <c r="AQ46" s="36" t="s">
        <v>561</v>
      </c>
      <c r="AR46" s="35" t="s">
        <v>474</v>
      </c>
      <c r="AS46" s="36" t="s">
        <v>495</v>
      </c>
      <c r="AT46" s="35" t="s">
        <v>506</v>
      </c>
      <c r="AU46" s="36" t="s">
        <v>561</v>
      </c>
      <c r="AV46" s="35" t="s">
        <v>465</v>
      </c>
      <c r="AW46" s="36" t="s">
        <v>516</v>
      </c>
      <c r="AX46" s="35" t="s">
        <v>484</v>
      </c>
      <c r="AY46" s="36" t="s">
        <v>587</v>
      </c>
      <c r="AZ46" s="35" t="s">
        <v>474</v>
      </c>
      <c r="BA46" s="35" t="s">
        <v>565</v>
      </c>
      <c r="BB46" s="36" t="s">
        <v>507</v>
      </c>
      <c r="BC46" s="47" t="s">
        <v>505</v>
      </c>
      <c r="BD46" s="35" t="s">
        <v>588</v>
      </c>
      <c r="BE46" s="36" t="s">
        <v>490</v>
      </c>
      <c r="BF46" s="35" t="s">
        <v>513</v>
      </c>
      <c r="BG46" s="35" t="s">
        <v>495</v>
      </c>
      <c r="BH46" s="36" t="s">
        <v>552</v>
      </c>
      <c r="BI46" s="35" t="s">
        <v>505</v>
      </c>
      <c r="BJ46" s="36" t="s">
        <v>569</v>
      </c>
      <c r="BK46" s="35" t="s">
        <v>564</v>
      </c>
      <c r="BL46" s="36" t="s">
        <v>494</v>
      </c>
      <c r="BM46" s="35" t="s">
        <v>569</v>
      </c>
      <c r="BN46" s="36" t="s">
        <v>506</v>
      </c>
      <c r="BO46" s="35" t="s">
        <v>565</v>
      </c>
      <c r="BP46" s="36" t="s">
        <v>588</v>
      </c>
      <c r="BQ46" s="35" t="s">
        <v>501</v>
      </c>
      <c r="BR46" s="36" t="s">
        <v>565</v>
      </c>
      <c r="BS46" s="35" t="s">
        <v>589</v>
      </c>
      <c r="BT46" s="36" t="s">
        <v>581</v>
      </c>
      <c r="BU46" s="35" t="s">
        <v>590</v>
      </c>
      <c r="BV46" s="36" t="s">
        <v>506</v>
      </c>
      <c r="BW46" s="35" t="s">
        <v>473</v>
      </c>
      <c r="BX46" s="36" t="s">
        <v>582</v>
      </c>
      <c r="BY46" s="35" t="s">
        <v>591</v>
      </c>
      <c r="BZ46" s="35" t="s">
        <v>586</v>
      </c>
      <c r="CA46" s="47" t="s">
        <v>502</v>
      </c>
      <c r="CB46" s="36" t="s">
        <v>567</v>
      </c>
      <c r="CC46" s="35" t="s">
        <v>587</v>
      </c>
      <c r="CD46" s="36" t="s">
        <v>566</v>
      </c>
      <c r="CE46" s="35" t="s">
        <v>505</v>
      </c>
      <c r="CF46" s="77"/>
      <c r="CG46" s="77"/>
    </row>
    <row r="47" spans="2:85" x14ac:dyDescent="0.25">
      <c r="B47" s="180"/>
      <c r="C47" s="62"/>
      <c r="D47" s="34" t="s">
        <v>3</v>
      </c>
      <c r="E47" s="44" t="s">
        <v>208</v>
      </c>
      <c r="F47" s="93" t="s">
        <v>222</v>
      </c>
      <c r="G47" s="54" t="s">
        <v>203</v>
      </c>
      <c r="H47" s="44" t="s">
        <v>185</v>
      </c>
      <c r="I47" s="54" t="s">
        <v>179</v>
      </c>
      <c r="J47" s="81" t="s">
        <v>172</v>
      </c>
      <c r="K47" s="93" t="s">
        <v>176</v>
      </c>
      <c r="L47" s="44" t="s">
        <v>165</v>
      </c>
      <c r="M47" s="54" t="s">
        <v>161</v>
      </c>
      <c r="N47" s="93" t="s">
        <v>155</v>
      </c>
      <c r="O47" s="54" t="s">
        <v>202</v>
      </c>
      <c r="P47" s="93" t="s">
        <v>213</v>
      </c>
      <c r="Q47" s="82" t="s">
        <v>187</v>
      </c>
      <c r="R47" s="44" t="s">
        <v>199</v>
      </c>
      <c r="S47" s="94" t="s">
        <v>211</v>
      </c>
      <c r="T47" s="44" t="s">
        <v>212</v>
      </c>
      <c r="U47" s="54" t="s">
        <v>152</v>
      </c>
      <c r="V47" s="81" t="s">
        <v>150</v>
      </c>
      <c r="W47" s="54" t="s">
        <v>168</v>
      </c>
      <c r="X47" s="93" t="s">
        <v>175</v>
      </c>
      <c r="Y47" s="54" t="s">
        <v>219</v>
      </c>
      <c r="Z47" s="44" t="s">
        <v>177</v>
      </c>
      <c r="AA47" s="94" t="s">
        <v>151</v>
      </c>
      <c r="AB47" s="81" t="s">
        <v>210</v>
      </c>
      <c r="AC47" s="54" t="s">
        <v>191</v>
      </c>
      <c r="AD47" s="44" t="s">
        <v>193</v>
      </c>
      <c r="AE47" s="94" t="s">
        <v>217</v>
      </c>
      <c r="AF47" s="93" t="s">
        <v>181</v>
      </c>
      <c r="AG47" s="94" t="s">
        <v>178</v>
      </c>
      <c r="AH47" s="81" t="s">
        <v>158</v>
      </c>
      <c r="AI47" s="94" t="s">
        <v>196</v>
      </c>
      <c r="AJ47" s="93" t="s">
        <v>188</v>
      </c>
      <c r="AK47" s="82" t="s">
        <v>166</v>
      </c>
      <c r="AL47" s="81" t="s">
        <v>189</v>
      </c>
      <c r="AM47" s="54" t="s">
        <v>207</v>
      </c>
      <c r="AN47" s="81" t="s">
        <v>174</v>
      </c>
      <c r="AO47" s="94" t="s">
        <v>154</v>
      </c>
      <c r="AP47" s="93" t="s">
        <v>149</v>
      </c>
      <c r="AQ47" s="94" t="s">
        <v>214</v>
      </c>
      <c r="AR47" s="93" t="s">
        <v>171</v>
      </c>
      <c r="AS47" s="82" t="s">
        <v>146</v>
      </c>
      <c r="AT47" s="93" t="s">
        <v>206</v>
      </c>
      <c r="AU47" s="82" t="s">
        <v>173</v>
      </c>
      <c r="AV47" s="93" t="s">
        <v>195</v>
      </c>
      <c r="AW47" s="82" t="s">
        <v>182</v>
      </c>
      <c r="AX47" s="81" t="s">
        <v>220</v>
      </c>
      <c r="AY47" s="82" t="s">
        <v>190</v>
      </c>
      <c r="AZ47" s="93" t="s">
        <v>162</v>
      </c>
      <c r="BA47" s="81" t="s">
        <v>200</v>
      </c>
      <c r="BB47" s="54" t="s">
        <v>170</v>
      </c>
      <c r="BC47" s="93" t="s">
        <v>198</v>
      </c>
      <c r="BD47" s="44" t="s">
        <v>201</v>
      </c>
      <c r="BE47" s="82" t="s">
        <v>215</v>
      </c>
      <c r="BF47" s="44" t="s">
        <v>163</v>
      </c>
      <c r="BG47" s="93" t="s">
        <v>253</v>
      </c>
      <c r="BH47" s="82" t="s">
        <v>204</v>
      </c>
      <c r="BI47" s="44" t="s">
        <v>186</v>
      </c>
      <c r="BJ47" s="82" t="s">
        <v>156</v>
      </c>
      <c r="BK47" s="93" t="s">
        <v>194</v>
      </c>
      <c r="BL47" s="54" t="s">
        <v>169</v>
      </c>
      <c r="BM47" s="93" t="s">
        <v>167</v>
      </c>
      <c r="BN47" s="91" t="s">
        <v>180</v>
      </c>
      <c r="BO47" s="44" t="s">
        <v>157</v>
      </c>
      <c r="BP47" s="82" t="s">
        <v>209</v>
      </c>
      <c r="BQ47" s="44" t="s">
        <v>216</v>
      </c>
      <c r="BR47" s="54" t="s">
        <v>164</v>
      </c>
      <c r="BS47" s="44" t="s">
        <v>160</v>
      </c>
      <c r="BT47" s="94" t="s">
        <v>218</v>
      </c>
      <c r="BU47" s="44" t="s">
        <v>183</v>
      </c>
      <c r="BV47" s="54" t="s">
        <v>153</v>
      </c>
      <c r="BW47" s="81" t="s">
        <v>145</v>
      </c>
      <c r="BX47" s="94" t="s">
        <v>192</v>
      </c>
      <c r="BY47" s="81" t="s">
        <v>197</v>
      </c>
      <c r="BZ47" s="81" t="s">
        <v>205</v>
      </c>
      <c r="CA47" s="81" t="s">
        <v>184</v>
      </c>
      <c r="CB47" s="54" t="s">
        <v>148</v>
      </c>
      <c r="CC47" s="44" t="s">
        <v>159</v>
      </c>
      <c r="CD47" s="94" t="s">
        <v>147</v>
      </c>
      <c r="CE47" s="44" t="s">
        <v>221</v>
      </c>
      <c r="CF47" s="77"/>
      <c r="CG47" s="77"/>
    </row>
    <row r="48" spans="2:85" x14ac:dyDescent="0.25">
      <c r="B48" s="180"/>
      <c r="C48" s="62"/>
      <c r="D48" s="34" t="s">
        <v>2</v>
      </c>
      <c r="E48" s="32" t="s">
        <v>13</v>
      </c>
      <c r="F48" s="32" t="s">
        <v>13</v>
      </c>
      <c r="G48" s="33" t="s">
        <v>13</v>
      </c>
      <c r="H48" s="32" t="s">
        <v>13</v>
      </c>
      <c r="I48" s="33" t="s">
        <v>13</v>
      </c>
      <c r="J48" s="32" t="s">
        <v>13</v>
      </c>
      <c r="K48" s="32" t="s">
        <v>13</v>
      </c>
      <c r="L48" s="32" t="s">
        <v>13</v>
      </c>
      <c r="M48" s="33" t="s">
        <v>13</v>
      </c>
      <c r="N48" s="32" t="s">
        <v>13</v>
      </c>
      <c r="O48" s="33" t="s">
        <v>13</v>
      </c>
      <c r="P48" s="32" t="s">
        <v>13</v>
      </c>
      <c r="Q48" s="33" t="s">
        <v>13</v>
      </c>
      <c r="R48" s="32" t="s">
        <v>13</v>
      </c>
      <c r="S48" s="33" t="s">
        <v>13</v>
      </c>
      <c r="T48" s="32" t="s">
        <v>13</v>
      </c>
      <c r="U48" s="33" t="s">
        <v>13</v>
      </c>
      <c r="V48" s="32" t="s">
        <v>13</v>
      </c>
      <c r="W48" s="33" t="s">
        <v>13</v>
      </c>
      <c r="X48" s="32" t="s">
        <v>13</v>
      </c>
      <c r="Y48" s="33" t="s">
        <v>13</v>
      </c>
      <c r="Z48" s="32" t="s">
        <v>13</v>
      </c>
      <c r="AA48" s="33" t="s">
        <v>13</v>
      </c>
      <c r="AB48" s="32" t="s">
        <v>13</v>
      </c>
      <c r="AC48" s="33" t="s">
        <v>13</v>
      </c>
      <c r="AD48" s="32" t="s">
        <v>13</v>
      </c>
      <c r="AE48" s="33" t="s">
        <v>13</v>
      </c>
      <c r="AF48" s="32" t="s">
        <v>13</v>
      </c>
      <c r="AG48" s="33" t="s">
        <v>13</v>
      </c>
      <c r="AH48" s="32" t="s">
        <v>13</v>
      </c>
      <c r="AI48" s="33" t="s">
        <v>13</v>
      </c>
      <c r="AJ48" s="32" t="s">
        <v>13</v>
      </c>
      <c r="AK48" s="33" t="s">
        <v>13</v>
      </c>
      <c r="AL48" s="32" t="s">
        <v>13</v>
      </c>
      <c r="AM48" s="33" t="s">
        <v>13</v>
      </c>
      <c r="AN48" s="32" t="s">
        <v>13</v>
      </c>
      <c r="AO48" s="33" t="s">
        <v>13</v>
      </c>
      <c r="AP48" s="32" t="s">
        <v>13</v>
      </c>
      <c r="AQ48" s="33" t="s">
        <v>13</v>
      </c>
      <c r="AR48" s="32" t="s">
        <v>13</v>
      </c>
      <c r="AS48" s="33" t="s">
        <v>13</v>
      </c>
      <c r="AT48" s="32" t="s">
        <v>13</v>
      </c>
      <c r="AU48" s="33" t="s">
        <v>13</v>
      </c>
      <c r="AV48" s="32" t="s">
        <v>13</v>
      </c>
      <c r="AW48" s="33" t="s">
        <v>13</v>
      </c>
      <c r="AX48" s="32" t="s">
        <v>13</v>
      </c>
      <c r="AY48" s="33" t="s">
        <v>13</v>
      </c>
      <c r="AZ48" s="32" t="s">
        <v>13</v>
      </c>
      <c r="BA48" s="32" t="s">
        <v>13</v>
      </c>
      <c r="BB48" s="33" t="s">
        <v>13</v>
      </c>
      <c r="BC48" s="32" t="s">
        <v>13</v>
      </c>
      <c r="BD48" s="32" t="s">
        <v>13</v>
      </c>
      <c r="BE48" s="33" t="s">
        <v>13</v>
      </c>
      <c r="BF48" s="32" t="s">
        <v>13</v>
      </c>
      <c r="BG48" s="32" t="s">
        <v>13</v>
      </c>
      <c r="BH48" s="33" t="s">
        <v>13</v>
      </c>
      <c r="BI48" s="32" t="s">
        <v>13</v>
      </c>
      <c r="BJ48" s="33" t="s">
        <v>13</v>
      </c>
      <c r="BK48" s="32" t="s">
        <v>13</v>
      </c>
      <c r="BL48" s="33" t="s">
        <v>13</v>
      </c>
      <c r="BM48" s="32" t="s">
        <v>13</v>
      </c>
      <c r="BN48" s="33" t="s">
        <v>13</v>
      </c>
      <c r="BO48" s="32" t="s">
        <v>13</v>
      </c>
      <c r="BP48" s="33" t="s">
        <v>13</v>
      </c>
      <c r="BQ48" s="32" t="s">
        <v>13</v>
      </c>
      <c r="BR48" s="33" t="s">
        <v>13</v>
      </c>
      <c r="BS48" s="32" t="s">
        <v>13</v>
      </c>
      <c r="BT48" s="33" t="s">
        <v>13</v>
      </c>
      <c r="BU48" s="32" t="s">
        <v>13</v>
      </c>
      <c r="BV48" s="33" t="s">
        <v>13</v>
      </c>
      <c r="BW48" s="32" t="s">
        <v>13</v>
      </c>
      <c r="BX48" s="33" t="s">
        <v>13</v>
      </c>
      <c r="BY48" s="32" t="s">
        <v>13</v>
      </c>
      <c r="BZ48" s="32" t="s">
        <v>13</v>
      </c>
      <c r="CA48" s="32" t="s">
        <v>13</v>
      </c>
      <c r="CB48" s="33" t="s">
        <v>13</v>
      </c>
      <c r="CC48" s="32" t="s">
        <v>13</v>
      </c>
      <c r="CD48" s="33" t="s">
        <v>13</v>
      </c>
      <c r="CE48" s="32" t="s">
        <v>13</v>
      </c>
      <c r="CF48" s="77"/>
      <c r="CG48" s="77"/>
    </row>
    <row r="49" spans="2:85" x14ac:dyDescent="0.25">
      <c r="B49" s="180"/>
      <c r="C49" s="62"/>
      <c r="D49" s="34" t="s">
        <v>1</v>
      </c>
      <c r="E49" s="32">
        <v>26</v>
      </c>
      <c r="F49" s="32">
        <v>22</v>
      </c>
      <c r="G49" s="33">
        <v>23</v>
      </c>
      <c r="H49" s="32">
        <v>23</v>
      </c>
      <c r="I49" s="33">
        <v>21</v>
      </c>
      <c r="J49" s="32">
        <v>24</v>
      </c>
      <c r="K49" s="32">
        <v>21</v>
      </c>
      <c r="L49" s="32">
        <v>23</v>
      </c>
      <c r="M49" s="33">
        <v>21</v>
      </c>
      <c r="N49" s="32">
        <v>25</v>
      </c>
      <c r="O49" s="33">
        <v>23</v>
      </c>
      <c r="P49" s="32">
        <v>22</v>
      </c>
      <c r="Q49" s="33">
        <v>22</v>
      </c>
      <c r="R49" s="32">
        <v>26</v>
      </c>
      <c r="S49" s="33">
        <v>24</v>
      </c>
      <c r="T49" s="32">
        <v>25</v>
      </c>
      <c r="U49" s="33">
        <v>22</v>
      </c>
      <c r="V49" s="32">
        <v>24</v>
      </c>
      <c r="W49" s="33">
        <v>25</v>
      </c>
      <c r="X49" s="32">
        <v>25</v>
      </c>
      <c r="Y49" s="33">
        <v>21</v>
      </c>
      <c r="Z49" s="32">
        <v>22</v>
      </c>
      <c r="AA49" s="33">
        <v>21</v>
      </c>
      <c r="AB49" s="32">
        <v>21</v>
      </c>
      <c r="AC49" s="33">
        <v>23</v>
      </c>
      <c r="AD49" s="32">
        <v>24</v>
      </c>
      <c r="AE49" s="33">
        <v>23</v>
      </c>
      <c r="AF49" s="32">
        <v>25</v>
      </c>
      <c r="AG49" s="33">
        <v>24</v>
      </c>
      <c r="AH49" s="32">
        <v>22</v>
      </c>
      <c r="AI49" s="33">
        <v>23</v>
      </c>
      <c r="AJ49" s="32">
        <v>22</v>
      </c>
      <c r="AK49" s="33">
        <v>23</v>
      </c>
      <c r="AL49" s="32">
        <v>26</v>
      </c>
      <c r="AM49" s="33">
        <v>22</v>
      </c>
      <c r="AN49" s="32">
        <v>25</v>
      </c>
      <c r="AO49" s="33">
        <v>24</v>
      </c>
      <c r="AP49" s="32">
        <v>25</v>
      </c>
      <c r="AQ49" s="33">
        <v>23</v>
      </c>
      <c r="AR49" s="32">
        <v>21</v>
      </c>
      <c r="AS49" s="33">
        <v>24</v>
      </c>
      <c r="AT49" s="32">
        <v>24</v>
      </c>
      <c r="AU49" s="33">
        <v>23</v>
      </c>
      <c r="AV49" s="32">
        <v>22</v>
      </c>
      <c r="AW49" s="33">
        <v>24</v>
      </c>
      <c r="AX49" s="32">
        <v>25</v>
      </c>
      <c r="AY49" s="33">
        <v>21</v>
      </c>
      <c r="AZ49" s="32">
        <v>25</v>
      </c>
      <c r="BA49" s="32">
        <v>24</v>
      </c>
      <c r="BB49" s="33">
        <v>25</v>
      </c>
      <c r="BC49" s="32">
        <v>21</v>
      </c>
      <c r="BD49" s="32">
        <v>25</v>
      </c>
      <c r="BE49" s="33">
        <v>23</v>
      </c>
      <c r="BF49" s="32">
        <v>22</v>
      </c>
      <c r="BG49" s="32">
        <v>24</v>
      </c>
      <c r="BH49" s="33">
        <v>23</v>
      </c>
      <c r="BI49" s="32">
        <v>23</v>
      </c>
      <c r="BJ49" s="33">
        <v>23</v>
      </c>
      <c r="BK49" s="32">
        <v>21</v>
      </c>
      <c r="BL49" s="33">
        <v>23</v>
      </c>
      <c r="BM49" s="32">
        <v>23</v>
      </c>
      <c r="BN49" s="33">
        <v>22</v>
      </c>
      <c r="BO49" s="32">
        <v>22</v>
      </c>
      <c r="BP49" s="33">
        <v>21</v>
      </c>
      <c r="BQ49" s="32">
        <v>23</v>
      </c>
      <c r="BR49" s="33">
        <v>21</v>
      </c>
      <c r="BS49" s="32">
        <v>23</v>
      </c>
      <c r="BT49" s="33">
        <v>24</v>
      </c>
      <c r="BU49" s="32">
        <v>24</v>
      </c>
      <c r="BV49" s="33">
        <v>24</v>
      </c>
      <c r="BW49" s="32">
        <v>21</v>
      </c>
      <c r="BX49" s="33">
        <v>25</v>
      </c>
      <c r="BY49" s="32">
        <v>23</v>
      </c>
      <c r="BZ49" s="32">
        <v>24</v>
      </c>
      <c r="CA49" s="32">
        <v>26</v>
      </c>
      <c r="CB49" s="33">
        <v>25</v>
      </c>
      <c r="CC49" s="32">
        <v>26</v>
      </c>
      <c r="CD49" s="33">
        <v>25</v>
      </c>
      <c r="CE49" s="32">
        <v>23</v>
      </c>
      <c r="CF49" s="77"/>
      <c r="CG49" s="77"/>
    </row>
    <row r="50" spans="2:85" x14ac:dyDescent="0.25">
      <c r="B50" s="180"/>
      <c r="C50" s="62"/>
      <c r="D50" s="34" t="s">
        <v>0</v>
      </c>
      <c r="E50" s="88" t="s">
        <v>648</v>
      </c>
      <c r="F50" s="88" t="s">
        <v>648</v>
      </c>
      <c r="G50" s="84" t="s">
        <v>648</v>
      </c>
      <c r="H50" s="88" t="s">
        <v>648</v>
      </c>
      <c r="I50" s="84" t="s">
        <v>648</v>
      </c>
      <c r="J50" s="88" t="s">
        <v>648</v>
      </c>
      <c r="K50" s="88" t="s">
        <v>648</v>
      </c>
      <c r="L50" s="88" t="s">
        <v>648</v>
      </c>
      <c r="M50" s="84" t="s">
        <v>648</v>
      </c>
      <c r="N50" s="88" t="s">
        <v>648</v>
      </c>
      <c r="O50" s="84" t="s">
        <v>648</v>
      </c>
      <c r="P50" s="88" t="s">
        <v>648</v>
      </c>
      <c r="Q50" s="84" t="s">
        <v>648</v>
      </c>
      <c r="R50" s="88" t="s">
        <v>648</v>
      </c>
      <c r="S50" s="84" t="s">
        <v>648</v>
      </c>
      <c r="T50" s="88" t="s">
        <v>648</v>
      </c>
      <c r="U50" s="84" t="s">
        <v>648</v>
      </c>
      <c r="V50" s="88" t="s">
        <v>648</v>
      </c>
      <c r="W50" s="84" t="s">
        <v>648</v>
      </c>
      <c r="X50" s="88" t="s">
        <v>648</v>
      </c>
      <c r="Y50" s="84" t="s">
        <v>648</v>
      </c>
      <c r="Z50" s="88" t="s">
        <v>648</v>
      </c>
      <c r="AA50" s="84" t="s">
        <v>648</v>
      </c>
      <c r="AB50" s="88" t="s">
        <v>648</v>
      </c>
      <c r="AC50" s="84" t="s">
        <v>648</v>
      </c>
      <c r="AD50" s="88" t="s">
        <v>648</v>
      </c>
      <c r="AE50" s="84" t="s">
        <v>648</v>
      </c>
      <c r="AF50" s="88" t="s">
        <v>648</v>
      </c>
      <c r="AG50" s="84" t="s">
        <v>648</v>
      </c>
      <c r="AH50" s="88" t="s">
        <v>648</v>
      </c>
      <c r="AI50" s="84" t="s">
        <v>648</v>
      </c>
      <c r="AJ50" s="88" t="s">
        <v>648</v>
      </c>
      <c r="AK50" s="84" t="s">
        <v>648</v>
      </c>
      <c r="AL50" s="88" t="s">
        <v>648</v>
      </c>
      <c r="AM50" s="84" t="s">
        <v>648</v>
      </c>
      <c r="AN50" s="88" t="s">
        <v>648</v>
      </c>
      <c r="AO50" s="84" t="s">
        <v>648</v>
      </c>
      <c r="AP50" s="88" t="s">
        <v>648</v>
      </c>
      <c r="AQ50" s="84" t="s">
        <v>648</v>
      </c>
      <c r="AR50" s="88" t="s">
        <v>648</v>
      </c>
      <c r="AS50" s="84" t="s">
        <v>648</v>
      </c>
      <c r="AT50" s="88" t="s">
        <v>648</v>
      </c>
      <c r="AU50" s="84" t="s">
        <v>648</v>
      </c>
      <c r="AV50" s="88" t="s">
        <v>648</v>
      </c>
      <c r="AW50" s="84" t="s">
        <v>648</v>
      </c>
      <c r="AX50" s="88" t="s">
        <v>648</v>
      </c>
      <c r="AY50" s="84" t="s">
        <v>648</v>
      </c>
      <c r="AZ50" s="88" t="s">
        <v>648</v>
      </c>
      <c r="BA50" s="88" t="s">
        <v>648</v>
      </c>
      <c r="BB50" s="84" t="s">
        <v>648</v>
      </c>
      <c r="BC50" s="88" t="s">
        <v>648</v>
      </c>
      <c r="BD50" s="88" t="s">
        <v>648</v>
      </c>
      <c r="BE50" s="84" t="s">
        <v>648</v>
      </c>
      <c r="BF50" s="88" t="s">
        <v>648</v>
      </c>
      <c r="BG50" s="88" t="s">
        <v>648</v>
      </c>
      <c r="BH50" s="84" t="s">
        <v>648</v>
      </c>
      <c r="BI50" s="88" t="s">
        <v>648</v>
      </c>
      <c r="BJ50" s="84" t="s">
        <v>648</v>
      </c>
      <c r="BK50" s="88" t="s">
        <v>648</v>
      </c>
      <c r="BL50" s="84" t="s">
        <v>648</v>
      </c>
      <c r="BM50" s="88" t="s">
        <v>648</v>
      </c>
      <c r="BN50" s="84" t="s">
        <v>648</v>
      </c>
      <c r="BO50" s="88" t="s">
        <v>648</v>
      </c>
      <c r="BP50" s="84" t="s">
        <v>648</v>
      </c>
      <c r="BQ50" s="88" t="s">
        <v>648</v>
      </c>
      <c r="BR50" s="84" t="s">
        <v>648</v>
      </c>
      <c r="BS50" s="88" t="s">
        <v>648</v>
      </c>
      <c r="BT50" s="84" t="s">
        <v>648</v>
      </c>
      <c r="BU50" s="88" t="s">
        <v>648</v>
      </c>
      <c r="BV50" s="84" t="s">
        <v>648</v>
      </c>
      <c r="BW50" s="88" t="s">
        <v>648</v>
      </c>
      <c r="BX50" s="84" t="s">
        <v>648</v>
      </c>
      <c r="BY50" s="88" t="s">
        <v>648</v>
      </c>
      <c r="BZ50" s="88" t="s">
        <v>648</v>
      </c>
      <c r="CA50" s="88" t="s">
        <v>648</v>
      </c>
      <c r="CB50" s="84" t="s">
        <v>648</v>
      </c>
      <c r="CC50" s="88" t="s">
        <v>648</v>
      </c>
      <c r="CD50" s="84" t="s">
        <v>648</v>
      </c>
      <c r="CE50" s="88" t="s">
        <v>648</v>
      </c>
      <c r="CF50" s="77"/>
      <c r="CG50" s="77"/>
    </row>
    <row r="51" spans="2:85" ht="15.75" thickBot="1" x14ac:dyDescent="0.3">
      <c r="B51" s="180"/>
      <c r="C51" s="62"/>
      <c r="D51" s="34"/>
      <c r="E51" s="32"/>
      <c r="F51" s="32"/>
      <c r="G51" s="33"/>
      <c r="H51" s="32"/>
      <c r="I51" s="33"/>
      <c r="J51" s="32"/>
      <c r="K51" s="33"/>
      <c r="L51" s="32"/>
      <c r="M51" s="33"/>
      <c r="N51" s="32"/>
      <c r="O51" s="33"/>
      <c r="P51" s="32"/>
      <c r="Q51" s="33"/>
      <c r="R51" s="32"/>
      <c r="S51" s="33"/>
      <c r="T51" s="32"/>
      <c r="U51" s="33"/>
      <c r="V51" s="32"/>
      <c r="W51" s="33"/>
      <c r="X51" s="32"/>
      <c r="Y51" s="33"/>
      <c r="Z51" s="32"/>
      <c r="AA51" s="33"/>
      <c r="AB51" s="32"/>
      <c r="AC51" s="33"/>
      <c r="AD51" s="32"/>
      <c r="AE51" s="33"/>
      <c r="AF51" s="32"/>
      <c r="AG51" s="33"/>
      <c r="AH51" s="32"/>
      <c r="AI51" s="33"/>
      <c r="AJ51" s="32"/>
      <c r="AK51" s="33"/>
      <c r="AL51" s="32"/>
      <c r="AM51" s="33"/>
      <c r="AN51" s="32"/>
      <c r="AO51" s="33"/>
      <c r="AP51" s="32"/>
      <c r="AQ51" s="33"/>
      <c r="AR51" s="32"/>
      <c r="AS51" s="33"/>
      <c r="AT51" s="32"/>
      <c r="AU51" s="33"/>
      <c r="AV51" s="32"/>
      <c r="AW51" s="33"/>
      <c r="AX51" s="32"/>
      <c r="AY51" s="33"/>
      <c r="AZ51" s="32"/>
      <c r="BA51" s="33"/>
      <c r="BB51" s="45"/>
      <c r="BC51" s="29"/>
      <c r="BD51" s="32"/>
      <c r="BE51" s="33"/>
      <c r="BF51" s="32"/>
      <c r="BG51" s="32"/>
      <c r="BH51" s="33"/>
      <c r="BI51" s="32"/>
      <c r="BJ51" s="33"/>
      <c r="BK51" s="32"/>
      <c r="BL51" s="33"/>
      <c r="BM51" s="32"/>
      <c r="BN51" s="33"/>
      <c r="BO51" s="32"/>
      <c r="BP51" s="33"/>
      <c r="BQ51" s="32"/>
      <c r="BR51" s="33"/>
      <c r="BS51" s="32"/>
      <c r="BT51" s="33"/>
      <c r="BU51" s="32"/>
      <c r="BV51" s="33"/>
      <c r="BW51" s="32"/>
      <c r="BX51" s="33"/>
      <c r="BY51" s="32"/>
      <c r="BZ51" s="33"/>
      <c r="CA51" s="32"/>
      <c r="CB51" s="33"/>
      <c r="CC51" s="32"/>
      <c r="CD51" s="33"/>
      <c r="CE51" s="32"/>
      <c r="CF51" s="77"/>
      <c r="CG51" s="77"/>
    </row>
    <row r="52" spans="2:85" ht="15.75" thickBot="1" x14ac:dyDescent="0.3">
      <c r="B52" s="181"/>
      <c r="C52" s="64"/>
      <c r="D52" s="31"/>
      <c r="E52" s="29"/>
      <c r="F52" s="29"/>
      <c r="G52" s="30"/>
      <c r="H52" s="29"/>
      <c r="I52" s="30"/>
      <c r="J52" s="29"/>
      <c r="K52" s="30"/>
      <c r="L52" s="29"/>
      <c r="M52" s="30"/>
      <c r="N52" s="29"/>
      <c r="O52" s="30"/>
      <c r="P52" s="29"/>
      <c r="Q52" s="30"/>
      <c r="R52" s="29"/>
      <c r="S52" s="30"/>
      <c r="T52" s="29"/>
      <c r="U52" s="30"/>
      <c r="V52" s="29"/>
      <c r="W52" s="30"/>
      <c r="X52" s="29"/>
      <c r="Y52" s="30"/>
      <c r="Z52" s="29"/>
      <c r="AA52" s="30"/>
      <c r="AB52" s="29"/>
      <c r="AC52" s="30"/>
      <c r="AD52" s="29"/>
      <c r="AE52" s="30"/>
      <c r="AF52" s="29"/>
      <c r="AG52" s="30"/>
      <c r="AH52" s="29"/>
      <c r="AI52" s="30"/>
      <c r="AJ52" s="29"/>
      <c r="AK52" s="30"/>
      <c r="AL52" s="29"/>
      <c r="AM52" s="30"/>
      <c r="AN52" s="29"/>
      <c r="AO52" s="30"/>
      <c r="AP52" s="29"/>
      <c r="AQ52" s="30"/>
      <c r="AR52" s="29"/>
      <c r="AS52" s="30"/>
      <c r="AT52" s="29"/>
      <c r="AU52" s="30"/>
      <c r="AV52" s="29"/>
      <c r="AW52" s="30"/>
      <c r="AX52" s="29"/>
      <c r="AY52" s="30"/>
      <c r="AZ52" s="29"/>
      <c r="BA52" s="30"/>
      <c r="BB52" s="29"/>
      <c r="BC52" s="106"/>
      <c r="BD52" s="29"/>
      <c r="BE52" s="30"/>
      <c r="BF52" s="29"/>
      <c r="BG52" s="29"/>
      <c r="BH52" s="30"/>
      <c r="BI52" s="29"/>
      <c r="BJ52" s="30"/>
      <c r="BK52" s="29"/>
      <c r="BL52" s="30"/>
      <c r="BM52" s="29"/>
      <c r="BN52" s="30"/>
      <c r="BO52" s="29"/>
      <c r="BP52" s="30"/>
      <c r="BQ52" s="29"/>
      <c r="BR52" s="30"/>
      <c r="BS52" s="29"/>
      <c r="BT52" s="30"/>
      <c r="BU52" s="29"/>
      <c r="BV52" s="30"/>
      <c r="BW52" s="29"/>
      <c r="BX52" s="30"/>
      <c r="BY52" s="29"/>
      <c r="BZ52" s="30"/>
      <c r="CA52" s="29"/>
      <c r="CB52" s="30"/>
      <c r="CC52" s="29"/>
      <c r="CD52" s="30"/>
      <c r="CE52" s="29"/>
      <c r="CF52" s="77"/>
      <c r="CG52" s="77"/>
    </row>
    <row r="53" spans="2:85" x14ac:dyDescent="0.25">
      <c r="CF53" s="77"/>
      <c r="CG53" s="77"/>
    </row>
    <row r="54" spans="2:85" x14ac:dyDescent="0.25">
      <c r="K54" s="103"/>
      <c r="T54" s="76"/>
      <c r="U54" s="76"/>
      <c r="AC54" s="77"/>
      <c r="AD54" s="76"/>
      <c r="AE54" s="77"/>
      <c r="AH54" s="76"/>
      <c r="BB54" s="76"/>
      <c r="BC54" s="76"/>
      <c r="BI54" s="103"/>
      <c r="BK54" s="103"/>
      <c r="CA54" s="76"/>
    </row>
    <row r="55" spans="2:85" x14ac:dyDescent="0.25">
      <c r="K55" s="102"/>
      <c r="T55" s="102"/>
      <c r="U55" s="102"/>
      <c r="AC55" s="77"/>
      <c r="AD55" s="77"/>
      <c r="AE55" s="77"/>
      <c r="AH55" s="102"/>
      <c r="BB55" s="77"/>
      <c r="BC55" s="102"/>
      <c r="BI55" s="102"/>
      <c r="BK55" s="102"/>
      <c r="CA55" s="102"/>
    </row>
    <row r="56" spans="2:85" x14ac:dyDescent="0.25">
      <c r="K56" s="103"/>
      <c r="T56" s="76"/>
      <c r="U56" s="76"/>
      <c r="AC56" s="77"/>
      <c r="AD56" s="76"/>
      <c r="AE56" s="77"/>
      <c r="AH56" s="76"/>
      <c r="BB56" s="76"/>
      <c r="BC56" s="76"/>
      <c r="BI56" s="103"/>
      <c r="BK56" s="103"/>
      <c r="CA56" s="76"/>
    </row>
    <row r="57" spans="2:85" x14ac:dyDescent="0.25">
      <c r="K57" s="103"/>
      <c r="T57" s="76"/>
      <c r="U57" s="76"/>
      <c r="AC57" s="77"/>
      <c r="AD57" s="76"/>
      <c r="AE57" s="77"/>
      <c r="AH57" s="76"/>
      <c r="BB57" s="76"/>
      <c r="BC57" s="76"/>
      <c r="BI57" s="103"/>
      <c r="BK57" s="103"/>
      <c r="CA57" s="76"/>
    </row>
    <row r="58" spans="2:85" x14ac:dyDescent="0.25">
      <c r="K58" s="103"/>
      <c r="T58" s="76"/>
      <c r="U58" s="76"/>
      <c r="AC58" s="77"/>
      <c r="AD58" s="76"/>
      <c r="AE58" s="77"/>
      <c r="AH58" s="76"/>
      <c r="BB58" s="76"/>
      <c r="BC58" s="76"/>
      <c r="BI58" s="103"/>
      <c r="BK58" s="103"/>
      <c r="CA58" s="76"/>
    </row>
    <row r="59" spans="2:85" x14ac:dyDescent="0.25">
      <c r="T59" s="77"/>
      <c r="U59" s="77"/>
      <c r="AC59" s="77"/>
      <c r="AD59" s="77"/>
      <c r="AE59" s="77"/>
      <c r="AH59" s="77"/>
      <c r="BB59" s="77"/>
      <c r="CA59" s="77"/>
    </row>
    <row r="60" spans="2:85" x14ac:dyDescent="0.25">
      <c r="CA60" s="77"/>
    </row>
  </sheetData>
  <mergeCells count="6">
    <mergeCell ref="C16:D16"/>
    <mergeCell ref="B17:B52"/>
    <mergeCell ref="B3:B6"/>
    <mergeCell ref="C3:C6"/>
    <mergeCell ref="B8:B15"/>
    <mergeCell ref="C8:C15"/>
  </mergeCells>
  <phoneticPr fontId="2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AD171-D603-4B9A-BED9-79C178E38E68}">
  <dimension ref="B1:V400"/>
  <sheetViews>
    <sheetView topLeftCell="B170" zoomScaleNormal="100" workbookViewId="0">
      <selection activeCell="P395" sqref="P395:P399"/>
    </sheetView>
  </sheetViews>
  <sheetFormatPr defaultRowHeight="15" x14ac:dyDescent="0.25"/>
  <cols>
    <col min="2" max="2" width="58.42578125" customWidth="1"/>
    <col min="3" max="3" width="25.28515625" customWidth="1"/>
    <col min="4" max="5" width="17.7109375" customWidth="1"/>
    <col min="6" max="6" width="15" customWidth="1"/>
    <col min="7" max="7" width="10.140625" customWidth="1"/>
    <col min="8" max="8" width="17" customWidth="1"/>
    <col min="9" max="9" width="10.7109375" customWidth="1"/>
    <col min="10" max="11" width="13.5703125" customWidth="1"/>
    <col min="12" max="12" width="12.140625" customWidth="1"/>
    <col min="13" max="13" width="14.85546875" customWidth="1"/>
    <col min="14" max="14" width="12.85546875" customWidth="1"/>
    <col min="15" max="16" width="12.5703125" customWidth="1"/>
    <col min="18" max="18" width="12.140625" customWidth="1"/>
    <col min="19" max="19" width="26.42578125" customWidth="1"/>
    <col min="21" max="21" width="9.140625" style="1"/>
    <col min="22" max="22" width="12.28515625" customWidth="1"/>
  </cols>
  <sheetData>
    <row r="1" spans="2:22" ht="15.75" thickBot="1" x14ac:dyDescent="0.3"/>
    <row r="2" spans="2:22" ht="15.75" thickBot="1" x14ac:dyDescent="0.3">
      <c r="B2" s="292"/>
      <c r="C2" s="292"/>
      <c r="D2" s="279" t="s">
        <v>143</v>
      </c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1"/>
      <c r="P2" s="159"/>
      <c r="Q2" s="282" t="s">
        <v>144</v>
      </c>
      <c r="R2" s="282"/>
      <c r="S2" s="282"/>
      <c r="T2" s="282"/>
      <c r="U2" s="282"/>
      <c r="V2" s="283"/>
    </row>
    <row r="3" spans="2:22" ht="15.75" thickBot="1" x14ac:dyDescent="0.3">
      <c r="B3" s="293"/>
      <c r="C3" s="293"/>
      <c r="D3" s="284" t="s">
        <v>261</v>
      </c>
      <c r="E3" s="285"/>
      <c r="F3" s="285"/>
      <c r="G3" s="285"/>
      <c r="H3" s="285"/>
      <c r="I3" s="286" t="s">
        <v>262</v>
      </c>
      <c r="J3" s="287"/>
      <c r="K3" s="287"/>
      <c r="L3" s="287"/>
      <c r="M3" s="287"/>
      <c r="N3" s="287"/>
      <c r="O3" s="288"/>
      <c r="P3" s="160"/>
      <c r="Q3" s="289" t="s">
        <v>263</v>
      </c>
      <c r="R3" s="290"/>
      <c r="S3" s="290"/>
      <c r="T3" s="290"/>
      <c r="U3" s="290"/>
      <c r="V3" s="291"/>
    </row>
    <row r="4" spans="2:22" ht="15.75" thickBot="1" x14ac:dyDescent="0.3">
      <c r="B4" s="55" t="s">
        <v>100</v>
      </c>
      <c r="C4" s="55" t="s">
        <v>99</v>
      </c>
      <c r="D4" s="55" t="s">
        <v>4</v>
      </c>
      <c r="E4" s="55" t="s">
        <v>3</v>
      </c>
      <c r="F4" s="55" t="s">
        <v>2</v>
      </c>
      <c r="G4" s="55" t="s">
        <v>1</v>
      </c>
      <c r="H4" s="73" t="s">
        <v>12</v>
      </c>
      <c r="I4" s="55" t="s">
        <v>11</v>
      </c>
      <c r="J4" s="55" t="s">
        <v>10</v>
      </c>
      <c r="K4" s="55" t="s">
        <v>9</v>
      </c>
      <c r="L4" s="55" t="s">
        <v>8</v>
      </c>
      <c r="M4" s="55" t="s">
        <v>7</v>
      </c>
      <c r="N4" s="55" t="s">
        <v>6</v>
      </c>
      <c r="O4" s="55" t="s">
        <v>5</v>
      </c>
      <c r="P4" s="163" t="s">
        <v>656</v>
      </c>
      <c r="Q4" s="55"/>
      <c r="R4" s="55" t="s">
        <v>4</v>
      </c>
      <c r="S4" s="55" t="s">
        <v>3</v>
      </c>
      <c r="T4" s="55" t="s">
        <v>2</v>
      </c>
      <c r="U4" s="55" t="s">
        <v>1</v>
      </c>
      <c r="V4" s="55" t="s">
        <v>0</v>
      </c>
    </row>
    <row r="5" spans="2:22" x14ac:dyDescent="0.25">
      <c r="B5" s="207" t="s">
        <v>115</v>
      </c>
      <c r="C5" s="210" t="s">
        <v>338</v>
      </c>
      <c r="D5" s="210" t="s">
        <v>349</v>
      </c>
      <c r="E5" s="210" t="s">
        <v>145</v>
      </c>
      <c r="F5" s="210" t="s">
        <v>15</v>
      </c>
      <c r="G5" s="210">
        <v>30</v>
      </c>
      <c r="H5" s="213" t="s">
        <v>20</v>
      </c>
      <c r="I5" s="228">
        <v>35252</v>
      </c>
      <c r="J5" s="210" t="s">
        <v>402</v>
      </c>
      <c r="K5" s="210" t="s">
        <v>408</v>
      </c>
      <c r="L5" s="210" t="s">
        <v>412</v>
      </c>
      <c r="M5" s="210" t="s">
        <v>433</v>
      </c>
      <c r="N5" s="210" t="s">
        <v>456</v>
      </c>
      <c r="O5" s="213" t="s">
        <v>406</v>
      </c>
      <c r="P5" s="301"/>
      <c r="Q5" s="12">
        <v>1</v>
      </c>
      <c r="R5" s="11" t="s">
        <v>493</v>
      </c>
      <c r="S5" s="11" t="s">
        <v>145</v>
      </c>
      <c r="T5" s="11" t="s">
        <v>13</v>
      </c>
      <c r="U5" s="10">
        <v>24</v>
      </c>
      <c r="V5" s="9" t="s">
        <v>517</v>
      </c>
    </row>
    <row r="6" spans="2:22" x14ac:dyDescent="0.25">
      <c r="B6" s="208"/>
      <c r="C6" s="211"/>
      <c r="D6" s="211"/>
      <c r="E6" s="211"/>
      <c r="F6" s="211"/>
      <c r="G6" s="211"/>
      <c r="H6" s="214"/>
      <c r="I6" s="229"/>
      <c r="J6" s="211"/>
      <c r="K6" s="211"/>
      <c r="L6" s="211"/>
      <c r="M6" s="211"/>
      <c r="N6" s="211"/>
      <c r="O6" s="214"/>
      <c r="P6" s="302"/>
      <c r="Q6" s="8">
        <v>2</v>
      </c>
      <c r="R6" s="7" t="s">
        <v>367</v>
      </c>
      <c r="S6" s="7" t="s">
        <v>145</v>
      </c>
      <c r="T6" s="7" t="s">
        <v>15</v>
      </c>
      <c r="U6" s="6">
        <v>58</v>
      </c>
      <c r="V6" s="5" t="s">
        <v>547</v>
      </c>
    </row>
    <row r="7" spans="2:22" x14ac:dyDescent="0.25">
      <c r="B7" s="208"/>
      <c r="C7" s="211"/>
      <c r="D7" s="211"/>
      <c r="E7" s="211"/>
      <c r="F7" s="211"/>
      <c r="G7" s="211"/>
      <c r="H7" s="214"/>
      <c r="I7" s="229"/>
      <c r="J7" s="211"/>
      <c r="K7" s="211"/>
      <c r="L7" s="211"/>
      <c r="M7" s="211"/>
      <c r="N7" s="211"/>
      <c r="O7" s="214"/>
      <c r="P7" s="302"/>
      <c r="Q7" s="8">
        <v>3</v>
      </c>
      <c r="R7" s="7" t="s">
        <v>490</v>
      </c>
      <c r="S7" s="7" t="s">
        <v>145</v>
      </c>
      <c r="T7" s="7" t="s">
        <v>13</v>
      </c>
      <c r="U7" s="6">
        <v>50</v>
      </c>
      <c r="V7" s="5" t="s">
        <v>571</v>
      </c>
    </row>
    <row r="8" spans="2:22" x14ac:dyDescent="0.25">
      <c r="B8" s="208"/>
      <c r="C8" s="211"/>
      <c r="D8" s="211"/>
      <c r="E8" s="211"/>
      <c r="F8" s="211"/>
      <c r="G8" s="211"/>
      <c r="H8" s="214"/>
      <c r="I8" s="229"/>
      <c r="J8" s="211"/>
      <c r="K8" s="211"/>
      <c r="L8" s="211"/>
      <c r="M8" s="211"/>
      <c r="N8" s="211"/>
      <c r="O8" s="214"/>
      <c r="P8" s="302"/>
      <c r="Q8" s="8">
        <v>4</v>
      </c>
      <c r="R8" s="7" t="s">
        <v>376</v>
      </c>
      <c r="S8" s="7" t="s">
        <v>145</v>
      </c>
      <c r="T8" s="7" t="s">
        <v>15</v>
      </c>
      <c r="U8" s="6">
        <v>22</v>
      </c>
      <c r="V8" s="5" t="s">
        <v>647</v>
      </c>
    </row>
    <row r="9" spans="2:22" ht="15.75" thickBot="1" x14ac:dyDescent="0.3">
      <c r="B9" s="209"/>
      <c r="C9" s="212"/>
      <c r="D9" s="212"/>
      <c r="E9" s="212"/>
      <c r="F9" s="212"/>
      <c r="G9" s="212"/>
      <c r="H9" s="215"/>
      <c r="I9" s="230"/>
      <c r="J9" s="212"/>
      <c r="K9" s="212"/>
      <c r="L9" s="212"/>
      <c r="M9" s="212"/>
      <c r="N9" s="212"/>
      <c r="O9" s="215"/>
      <c r="P9" s="303"/>
      <c r="Q9" s="21">
        <v>5</v>
      </c>
      <c r="R9" s="19" t="s">
        <v>473</v>
      </c>
      <c r="S9" s="19" t="s">
        <v>145</v>
      </c>
      <c r="T9" s="19" t="s">
        <v>13</v>
      </c>
      <c r="U9" s="27">
        <v>21</v>
      </c>
      <c r="V9" s="28" t="s">
        <v>648</v>
      </c>
    </row>
    <row r="10" spans="2:22" x14ac:dyDescent="0.25">
      <c r="B10" s="216" t="s">
        <v>246</v>
      </c>
      <c r="C10" s="249" t="s">
        <v>308</v>
      </c>
      <c r="D10" s="219" t="s">
        <v>350</v>
      </c>
      <c r="E10" s="219" t="s">
        <v>218</v>
      </c>
      <c r="F10" s="201" t="s">
        <v>15</v>
      </c>
      <c r="G10" s="222">
        <v>26</v>
      </c>
      <c r="H10" s="204" t="s">
        <v>21</v>
      </c>
      <c r="I10" s="225">
        <v>36426</v>
      </c>
      <c r="J10" s="201" t="s">
        <v>405</v>
      </c>
      <c r="K10" s="201" t="s">
        <v>406</v>
      </c>
      <c r="L10" s="201" t="s">
        <v>420</v>
      </c>
      <c r="M10" s="201" t="s">
        <v>438</v>
      </c>
      <c r="N10" s="201" t="s">
        <v>457</v>
      </c>
      <c r="O10" s="204" t="s">
        <v>458</v>
      </c>
      <c r="P10" s="198" t="s">
        <v>657</v>
      </c>
      <c r="Q10" s="18">
        <v>1</v>
      </c>
      <c r="R10" s="17" t="s">
        <v>501</v>
      </c>
      <c r="S10" s="17" t="s">
        <v>218</v>
      </c>
      <c r="T10" s="17" t="s">
        <v>13</v>
      </c>
      <c r="U10" s="16">
        <v>28</v>
      </c>
      <c r="V10" s="121" t="s">
        <v>517</v>
      </c>
    </row>
    <row r="11" spans="2:22" x14ac:dyDescent="0.25">
      <c r="B11" s="217"/>
      <c r="C11" s="250"/>
      <c r="D11" s="220"/>
      <c r="E11" s="220"/>
      <c r="F11" s="202"/>
      <c r="G11" s="223"/>
      <c r="H11" s="205"/>
      <c r="I11" s="226"/>
      <c r="J11" s="202"/>
      <c r="K11" s="202"/>
      <c r="L11" s="202"/>
      <c r="M11" s="202"/>
      <c r="N11" s="202"/>
      <c r="O11" s="205"/>
      <c r="P11" s="199"/>
      <c r="Q11" s="4">
        <v>2</v>
      </c>
      <c r="R11" s="3" t="s">
        <v>400</v>
      </c>
      <c r="S11" s="3" t="s">
        <v>218</v>
      </c>
      <c r="T11" s="3" t="s">
        <v>15</v>
      </c>
      <c r="U11" s="2">
        <v>57</v>
      </c>
      <c r="V11" s="120" t="s">
        <v>547</v>
      </c>
    </row>
    <row r="12" spans="2:22" x14ac:dyDescent="0.25">
      <c r="B12" s="217"/>
      <c r="C12" s="250"/>
      <c r="D12" s="220"/>
      <c r="E12" s="220"/>
      <c r="F12" s="202"/>
      <c r="G12" s="223"/>
      <c r="H12" s="205"/>
      <c r="I12" s="226"/>
      <c r="J12" s="202"/>
      <c r="K12" s="202"/>
      <c r="L12" s="202"/>
      <c r="M12" s="202"/>
      <c r="N12" s="202"/>
      <c r="O12" s="205"/>
      <c r="P12" s="199"/>
      <c r="Q12" s="4">
        <v>3</v>
      </c>
      <c r="R12" s="3" t="s">
        <v>463</v>
      </c>
      <c r="S12" s="3" t="s">
        <v>218</v>
      </c>
      <c r="T12" s="3" t="s">
        <v>13</v>
      </c>
      <c r="U12" s="2">
        <v>56</v>
      </c>
      <c r="V12" s="120" t="s">
        <v>571</v>
      </c>
    </row>
    <row r="13" spans="2:22" x14ac:dyDescent="0.25">
      <c r="B13" s="217"/>
      <c r="C13" s="250"/>
      <c r="D13" s="220"/>
      <c r="E13" s="220"/>
      <c r="F13" s="202"/>
      <c r="G13" s="223"/>
      <c r="H13" s="205"/>
      <c r="I13" s="226"/>
      <c r="J13" s="202"/>
      <c r="K13" s="202"/>
      <c r="L13" s="202"/>
      <c r="M13" s="202"/>
      <c r="N13" s="202"/>
      <c r="O13" s="205"/>
      <c r="P13" s="199"/>
      <c r="Q13" s="4">
        <v>4</v>
      </c>
      <c r="R13" s="3" t="s">
        <v>576</v>
      </c>
      <c r="S13" s="3" t="s">
        <v>218</v>
      </c>
      <c r="T13" s="3" t="s">
        <v>15</v>
      </c>
      <c r="U13" s="2">
        <v>23</v>
      </c>
      <c r="V13" s="120" t="s">
        <v>647</v>
      </c>
    </row>
    <row r="14" spans="2:22" ht="15.75" thickBot="1" x14ac:dyDescent="0.3">
      <c r="B14" s="218"/>
      <c r="C14" s="251"/>
      <c r="D14" s="221"/>
      <c r="E14" s="221"/>
      <c r="F14" s="203"/>
      <c r="G14" s="224"/>
      <c r="H14" s="206"/>
      <c r="I14" s="227"/>
      <c r="J14" s="203"/>
      <c r="K14" s="203"/>
      <c r="L14" s="203"/>
      <c r="M14" s="203"/>
      <c r="N14" s="203"/>
      <c r="O14" s="206"/>
      <c r="P14" s="200"/>
      <c r="Q14" s="15">
        <v>5</v>
      </c>
      <c r="R14" s="14" t="s">
        <v>581</v>
      </c>
      <c r="S14" s="14" t="s">
        <v>218</v>
      </c>
      <c r="T14" s="14" t="s">
        <v>13</v>
      </c>
      <c r="U14" s="13">
        <v>24</v>
      </c>
      <c r="V14" s="122" t="s">
        <v>648</v>
      </c>
    </row>
    <row r="15" spans="2:22" x14ac:dyDescent="0.25">
      <c r="B15" s="207" t="s">
        <v>248</v>
      </c>
      <c r="C15" s="210" t="s">
        <v>339</v>
      </c>
      <c r="D15" s="210" t="s">
        <v>351</v>
      </c>
      <c r="E15" s="210" t="s">
        <v>204</v>
      </c>
      <c r="F15" s="210" t="s">
        <v>15</v>
      </c>
      <c r="G15" s="210">
        <v>34</v>
      </c>
      <c r="H15" s="213" t="s">
        <v>22</v>
      </c>
      <c r="I15" s="228">
        <v>33466</v>
      </c>
      <c r="J15" s="210" t="s">
        <v>404</v>
      </c>
      <c r="K15" s="210" t="s">
        <v>409</v>
      </c>
      <c r="L15" s="210" t="s">
        <v>414</v>
      </c>
      <c r="M15" s="210" t="s">
        <v>435</v>
      </c>
      <c r="N15" s="210" t="s">
        <v>456</v>
      </c>
      <c r="O15" s="213" t="s">
        <v>408</v>
      </c>
      <c r="P15" s="195"/>
      <c r="Q15" s="12">
        <v>1</v>
      </c>
      <c r="R15" s="11" t="s">
        <v>488</v>
      </c>
      <c r="S15" s="11" t="s">
        <v>204</v>
      </c>
      <c r="T15" s="11" t="s">
        <v>13</v>
      </c>
      <c r="U15" s="10">
        <v>31</v>
      </c>
      <c r="V15" s="9" t="s">
        <v>517</v>
      </c>
    </row>
    <row r="16" spans="2:22" ht="15" customHeight="1" x14ac:dyDescent="0.25">
      <c r="B16" s="208"/>
      <c r="C16" s="211"/>
      <c r="D16" s="211"/>
      <c r="E16" s="211"/>
      <c r="F16" s="211"/>
      <c r="G16" s="211"/>
      <c r="H16" s="214"/>
      <c r="I16" s="229"/>
      <c r="J16" s="211"/>
      <c r="K16" s="211"/>
      <c r="L16" s="211"/>
      <c r="M16" s="211"/>
      <c r="N16" s="211"/>
      <c r="O16" s="214"/>
      <c r="P16" s="196"/>
      <c r="Q16" s="8">
        <v>2</v>
      </c>
      <c r="R16" s="7" t="s">
        <v>396</v>
      </c>
      <c r="S16" s="7" t="s">
        <v>204</v>
      </c>
      <c r="T16" s="7" t="s">
        <v>15</v>
      </c>
      <c r="U16" s="6">
        <v>55</v>
      </c>
      <c r="V16" s="5" t="s">
        <v>547</v>
      </c>
    </row>
    <row r="17" spans="2:22" ht="15" customHeight="1" x14ac:dyDescent="0.25">
      <c r="B17" s="208"/>
      <c r="C17" s="211"/>
      <c r="D17" s="211"/>
      <c r="E17" s="211"/>
      <c r="F17" s="211"/>
      <c r="G17" s="211"/>
      <c r="H17" s="214"/>
      <c r="I17" s="229"/>
      <c r="J17" s="211"/>
      <c r="K17" s="211"/>
      <c r="L17" s="211"/>
      <c r="M17" s="211"/>
      <c r="N17" s="211"/>
      <c r="O17" s="214"/>
      <c r="P17" s="196"/>
      <c r="Q17" s="8">
        <v>3</v>
      </c>
      <c r="R17" s="7" t="s">
        <v>500</v>
      </c>
      <c r="S17" s="7" t="s">
        <v>204</v>
      </c>
      <c r="T17" s="7" t="s">
        <v>13</v>
      </c>
      <c r="U17" s="6">
        <v>56</v>
      </c>
      <c r="V17" s="5" t="s">
        <v>571</v>
      </c>
    </row>
    <row r="18" spans="2:22" ht="15" customHeight="1" x14ac:dyDescent="0.25">
      <c r="B18" s="208"/>
      <c r="C18" s="211"/>
      <c r="D18" s="211"/>
      <c r="E18" s="211"/>
      <c r="F18" s="211"/>
      <c r="G18" s="211"/>
      <c r="H18" s="214"/>
      <c r="I18" s="229"/>
      <c r="J18" s="211"/>
      <c r="K18" s="211"/>
      <c r="L18" s="211"/>
      <c r="M18" s="211"/>
      <c r="N18" s="211"/>
      <c r="O18" s="214"/>
      <c r="P18" s="196"/>
      <c r="Q18" s="8">
        <v>4</v>
      </c>
      <c r="R18" s="7" t="s">
        <v>388</v>
      </c>
      <c r="S18" s="7" t="s">
        <v>204</v>
      </c>
      <c r="T18" s="7" t="s">
        <v>15</v>
      </c>
      <c r="U18" s="6">
        <v>21</v>
      </c>
      <c r="V18" s="5" t="s">
        <v>647</v>
      </c>
    </row>
    <row r="19" spans="2:22" ht="15" customHeight="1" thickBot="1" x14ac:dyDescent="0.3">
      <c r="B19" s="209"/>
      <c r="C19" s="212"/>
      <c r="D19" s="212"/>
      <c r="E19" s="212"/>
      <c r="F19" s="212"/>
      <c r="G19" s="212"/>
      <c r="H19" s="215"/>
      <c r="I19" s="230"/>
      <c r="J19" s="212"/>
      <c r="K19" s="212"/>
      <c r="L19" s="212"/>
      <c r="M19" s="212"/>
      <c r="N19" s="212"/>
      <c r="O19" s="215"/>
      <c r="P19" s="197"/>
      <c r="Q19" s="21">
        <v>5</v>
      </c>
      <c r="R19" s="19" t="s">
        <v>552</v>
      </c>
      <c r="S19" s="19" t="s">
        <v>204</v>
      </c>
      <c r="T19" s="19" t="s">
        <v>13</v>
      </c>
      <c r="U19" s="27">
        <v>23</v>
      </c>
      <c r="V19" s="28" t="s">
        <v>648</v>
      </c>
    </row>
    <row r="20" spans="2:22" x14ac:dyDescent="0.25">
      <c r="B20" s="216" t="s">
        <v>123</v>
      </c>
      <c r="C20" s="249" t="s">
        <v>318</v>
      </c>
      <c r="D20" s="201" t="s">
        <v>352</v>
      </c>
      <c r="E20" s="201" t="s">
        <v>146</v>
      </c>
      <c r="F20" s="201" t="s">
        <v>15</v>
      </c>
      <c r="G20" s="222">
        <v>34</v>
      </c>
      <c r="H20" s="204" t="s">
        <v>23</v>
      </c>
      <c r="I20" s="225">
        <v>33782</v>
      </c>
      <c r="J20" s="201" t="s">
        <v>402</v>
      </c>
      <c r="K20" s="201" t="s">
        <v>406</v>
      </c>
      <c r="L20" s="201" t="s">
        <v>415</v>
      </c>
      <c r="M20" s="201" t="s">
        <v>436</v>
      </c>
      <c r="N20" s="201" t="s">
        <v>456</v>
      </c>
      <c r="O20" s="204" t="s">
        <v>458</v>
      </c>
      <c r="P20" s="198"/>
      <c r="Q20" s="18">
        <v>1</v>
      </c>
      <c r="R20" s="17" t="s">
        <v>490</v>
      </c>
      <c r="S20" s="17" t="s">
        <v>146</v>
      </c>
      <c r="T20" s="17" t="s">
        <v>13</v>
      </c>
      <c r="U20" s="16">
        <v>30</v>
      </c>
      <c r="V20" s="121" t="s">
        <v>517</v>
      </c>
    </row>
    <row r="21" spans="2:22" x14ac:dyDescent="0.25">
      <c r="B21" s="217"/>
      <c r="C21" s="250"/>
      <c r="D21" s="202"/>
      <c r="E21" s="202"/>
      <c r="F21" s="202"/>
      <c r="G21" s="223"/>
      <c r="H21" s="205"/>
      <c r="I21" s="226"/>
      <c r="J21" s="202"/>
      <c r="K21" s="202"/>
      <c r="L21" s="202"/>
      <c r="M21" s="202"/>
      <c r="N21" s="202"/>
      <c r="O21" s="205"/>
      <c r="P21" s="199"/>
      <c r="Q21" s="4">
        <v>2</v>
      </c>
      <c r="R21" s="3" t="s">
        <v>381</v>
      </c>
      <c r="S21" s="3" t="s">
        <v>146</v>
      </c>
      <c r="T21" s="3" t="s">
        <v>15</v>
      </c>
      <c r="U21" s="25">
        <v>55</v>
      </c>
      <c r="V21" s="120" t="s">
        <v>547</v>
      </c>
    </row>
    <row r="22" spans="2:22" x14ac:dyDescent="0.25">
      <c r="B22" s="217"/>
      <c r="C22" s="250"/>
      <c r="D22" s="202"/>
      <c r="E22" s="202"/>
      <c r="F22" s="202"/>
      <c r="G22" s="223"/>
      <c r="H22" s="205"/>
      <c r="I22" s="226"/>
      <c r="J22" s="202"/>
      <c r="K22" s="202"/>
      <c r="L22" s="202"/>
      <c r="M22" s="202"/>
      <c r="N22" s="202"/>
      <c r="O22" s="205"/>
      <c r="P22" s="199"/>
      <c r="Q22" s="4">
        <v>3</v>
      </c>
      <c r="R22" s="3" t="s">
        <v>482</v>
      </c>
      <c r="S22" s="3" t="s">
        <v>146</v>
      </c>
      <c r="T22" s="3" t="s">
        <v>13</v>
      </c>
      <c r="U22" s="25">
        <v>57</v>
      </c>
      <c r="V22" s="120" t="s">
        <v>571</v>
      </c>
    </row>
    <row r="23" spans="2:22" x14ac:dyDescent="0.25">
      <c r="B23" s="217"/>
      <c r="C23" s="250"/>
      <c r="D23" s="202"/>
      <c r="E23" s="202"/>
      <c r="F23" s="202"/>
      <c r="G23" s="223"/>
      <c r="H23" s="205"/>
      <c r="I23" s="226"/>
      <c r="J23" s="202"/>
      <c r="K23" s="202"/>
      <c r="L23" s="202"/>
      <c r="M23" s="202"/>
      <c r="N23" s="202"/>
      <c r="O23" s="205"/>
      <c r="P23" s="199"/>
      <c r="Q23" s="4">
        <v>4</v>
      </c>
      <c r="R23" s="3" t="s">
        <v>376</v>
      </c>
      <c r="S23" s="3" t="s">
        <v>146</v>
      </c>
      <c r="T23" s="3" t="s">
        <v>15</v>
      </c>
      <c r="U23" s="25">
        <v>22</v>
      </c>
      <c r="V23" s="120" t="s">
        <v>647</v>
      </c>
    </row>
    <row r="24" spans="2:22" ht="15" customHeight="1" thickBot="1" x14ac:dyDescent="0.3">
      <c r="B24" s="218"/>
      <c r="C24" s="251"/>
      <c r="D24" s="203"/>
      <c r="E24" s="203"/>
      <c r="F24" s="203"/>
      <c r="G24" s="224"/>
      <c r="H24" s="206"/>
      <c r="I24" s="227"/>
      <c r="J24" s="203"/>
      <c r="K24" s="203"/>
      <c r="L24" s="203"/>
      <c r="M24" s="203"/>
      <c r="N24" s="203"/>
      <c r="O24" s="206"/>
      <c r="P24" s="200"/>
      <c r="Q24" s="15">
        <v>5</v>
      </c>
      <c r="R24" s="14" t="s">
        <v>495</v>
      </c>
      <c r="S24" s="14" t="s">
        <v>146</v>
      </c>
      <c r="T24" s="14" t="s">
        <v>13</v>
      </c>
      <c r="U24" s="24">
        <v>24</v>
      </c>
      <c r="V24" s="122" t="s">
        <v>648</v>
      </c>
    </row>
    <row r="25" spans="2:22" x14ac:dyDescent="0.25">
      <c r="B25" s="207" t="s">
        <v>651</v>
      </c>
      <c r="C25" s="234" t="s">
        <v>313</v>
      </c>
      <c r="D25" s="231" t="s">
        <v>353</v>
      </c>
      <c r="E25" s="294" t="s">
        <v>188</v>
      </c>
      <c r="F25" s="234" t="s">
        <v>15</v>
      </c>
      <c r="G25" s="210">
        <v>30</v>
      </c>
      <c r="H25" s="237" t="s">
        <v>24</v>
      </c>
      <c r="I25" s="243">
        <v>35059</v>
      </c>
      <c r="J25" s="246" t="s">
        <v>405</v>
      </c>
      <c r="K25" s="246" t="s">
        <v>403</v>
      </c>
      <c r="L25" s="246" t="s">
        <v>416</v>
      </c>
      <c r="M25" s="246" t="s">
        <v>437</v>
      </c>
      <c r="N25" s="246" t="s">
        <v>456</v>
      </c>
      <c r="O25" s="240" t="s">
        <v>458</v>
      </c>
      <c r="P25" s="192" t="s">
        <v>490</v>
      </c>
      <c r="Q25" s="12">
        <v>1</v>
      </c>
      <c r="R25" s="11" t="s">
        <v>471</v>
      </c>
      <c r="S25" s="11" t="s">
        <v>188</v>
      </c>
      <c r="T25" s="11" t="s">
        <v>13</v>
      </c>
      <c r="U25" s="23">
        <v>28</v>
      </c>
      <c r="V25" s="9" t="s">
        <v>517</v>
      </c>
    </row>
    <row r="26" spans="2:22" x14ac:dyDescent="0.25">
      <c r="B26" s="208"/>
      <c r="C26" s="235"/>
      <c r="D26" s="232"/>
      <c r="E26" s="295"/>
      <c r="F26" s="235"/>
      <c r="G26" s="211"/>
      <c r="H26" s="238"/>
      <c r="I26" s="244"/>
      <c r="J26" s="247"/>
      <c r="K26" s="247"/>
      <c r="L26" s="247"/>
      <c r="M26" s="247"/>
      <c r="N26" s="247"/>
      <c r="O26" s="241"/>
      <c r="P26" s="193"/>
      <c r="Q26" s="8">
        <v>2</v>
      </c>
      <c r="R26" s="7" t="s">
        <v>546</v>
      </c>
      <c r="S26" s="7" t="s">
        <v>188</v>
      </c>
      <c r="T26" s="7" t="s">
        <v>15</v>
      </c>
      <c r="U26" s="22">
        <v>53</v>
      </c>
      <c r="V26" s="5" t="s">
        <v>547</v>
      </c>
    </row>
    <row r="27" spans="2:22" x14ac:dyDescent="0.25">
      <c r="B27" s="208"/>
      <c r="C27" s="235"/>
      <c r="D27" s="232"/>
      <c r="E27" s="295"/>
      <c r="F27" s="235"/>
      <c r="G27" s="211"/>
      <c r="H27" s="238"/>
      <c r="I27" s="244"/>
      <c r="J27" s="247"/>
      <c r="K27" s="247"/>
      <c r="L27" s="247"/>
      <c r="M27" s="247"/>
      <c r="N27" s="247"/>
      <c r="O27" s="241"/>
      <c r="P27" s="193"/>
      <c r="Q27" s="8">
        <v>3</v>
      </c>
      <c r="R27" s="7" t="s">
        <v>464</v>
      </c>
      <c r="S27" s="7" t="s">
        <v>188</v>
      </c>
      <c r="T27" s="7" t="s">
        <v>13</v>
      </c>
      <c r="U27" s="22">
        <v>54</v>
      </c>
      <c r="V27" s="5" t="s">
        <v>571</v>
      </c>
    </row>
    <row r="28" spans="2:22" x14ac:dyDescent="0.25">
      <c r="B28" s="208"/>
      <c r="C28" s="235"/>
      <c r="D28" s="232"/>
      <c r="E28" s="295"/>
      <c r="F28" s="235"/>
      <c r="G28" s="211"/>
      <c r="H28" s="238"/>
      <c r="I28" s="244"/>
      <c r="J28" s="247"/>
      <c r="K28" s="247"/>
      <c r="L28" s="247"/>
      <c r="M28" s="247"/>
      <c r="N28" s="247"/>
      <c r="O28" s="241"/>
      <c r="P28" s="193"/>
      <c r="Q28" s="8">
        <v>4</v>
      </c>
      <c r="R28" s="7" t="s">
        <v>580</v>
      </c>
      <c r="S28" s="7" t="s">
        <v>188</v>
      </c>
      <c r="T28" s="7" t="s">
        <v>15</v>
      </c>
      <c r="U28" s="22">
        <v>23</v>
      </c>
      <c r="V28" s="5" t="s">
        <v>647</v>
      </c>
    </row>
    <row r="29" spans="2:22" ht="15.75" thickBot="1" x14ac:dyDescent="0.3">
      <c r="B29" s="209"/>
      <c r="C29" s="236"/>
      <c r="D29" s="233"/>
      <c r="E29" s="296"/>
      <c r="F29" s="236"/>
      <c r="G29" s="212"/>
      <c r="H29" s="239"/>
      <c r="I29" s="245"/>
      <c r="J29" s="248"/>
      <c r="K29" s="248"/>
      <c r="L29" s="248"/>
      <c r="M29" s="248"/>
      <c r="N29" s="248"/>
      <c r="O29" s="242"/>
      <c r="P29" s="194"/>
      <c r="Q29" s="21">
        <v>5</v>
      </c>
      <c r="R29" s="19" t="s">
        <v>495</v>
      </c>
      <c r="S29" s="19" t="s">
        <v>188</v>
      </c>
      <c r="T29" s="19" t="s">
        <v>13</v>
      </c>
      <c r="U29" s="20">
        <v>22</v>
      </c>
      <c r="V29" s="28" t="s">
        <v>648</v>
      </c>
    </row>
    <row r="30" spans="2:22" x14ac:dyDescent="0.25">
      <c r="B30" s="216" t="s">
        <v>592</v>
      </c>
      <c r="C30" s="249" t="s">
        <v>309</v>
      </c>
      <c r="D30" s="201" t="s">
        <v>354</v>
      </c>
      <c r="E30" s="201" t="s">
        <v>189</v>
      </c>
      <c r="F30" s="201" t="s">
        <v>15</v>
      </c>
      <c r="G30" s="222">
        <v>27</v>
      </c>
      <c r="H30" s="204" t="s">
        <v>25</v>
      </c>
      <c r="I30" s="225">
        <v>36307</v>
      </c>
      <c r="J30" s="201" t="s">
        <v>404</v>
      </c>
      <c r="K30" s="201" t="s">
        <v>406</v>
      </c>
      <c r="L30" s="201" t="s">
        <v>417</v>
      </c>
      <c r="M30" s="201" t="s">
        <v>438</v>
      </c>
      <c r="N30" s="201" t="s">
        <v>457</v>
      </c>
      <c r="O30" s="204" t="s">
        <v>458</v>
      </c>
      <c r="P30" s="198"/>
      <c r="Q30" s="18">
        <v>1</v>
      </c>
      <c r="R30" s="17" t="s">
        <v>475</v>
      </c>
      <c r="S30" s="17" t="s">
        <v>189</v>
      </c>
      <c r="T30" s="17" t="s">
        <v>13</v>
      </c>
      <c r="U30" s="26">
        <v>30</v>
      </c>
      <c r="V30" s="121" t="s">
        <v>517</v>
      </c>
    </row>
    <row r="31" spans="2:22" x14ac:dyDescent="0.25">
      <c r="B31" s="217"/>
      <c r="C31" s="250"/>
      <c r="D31" s="202"/>
      <c r="E31" s="202"/>
      <c r="F31" s="202"/>
      <c r="G31" s="223"/>
      <c r="H31" s="205"/>
      <c r="I31" s="226"/>
      <c r="J31" s="202"/>
      <c r="K31" s="202"/>
      <c r="L31" s="202"/>
      <c r="M31" s="202"/>
      <c r="N31" s="202"/>
      <c r="O31" s="205"/>
      <c r="P31" s="199"/>
      <c r="Q31" s="4">
        <v>2</v>
      </c>
      <c r="R31" s="3" t="s">
        <v>357</v>
      </c>
      <c r="S31" s="3" t="s">
        <v>189</v>
      </c>
      <c r="T31" s="3" t="s">
        <v>15</v>
      </c>
      <c r="U31" s="25">
        <v>58</v>
      </c>
      <c r="V31" s="120" t="s">
        <v>547</v>
      </c>
    </row>
    <row r="32" spans="2:22" x14ac:dyDescent="0.25">
      <c r="B32" s="217"/>
      <c r="C32" s="250"/>
      <c r="D32" s="202"/>
      <c r="E32" s="202"/>
      <c r="F32" s="202"/>
      <c r="G32" s="223"/>
      <c r="H32" s="205"/>
      <c r="I32" s="226"/>
      <c r="J32" s="202"/>
      <c r="K32" s="202"/>
      <c r="L32" s="202"/>
      <c r="M32" s="202"/>
      <c r="N32" s="202"/>
      <c r="O32" s="205"/>
      <c r="P32" s="199"/>
      <c r="Q32" s="4">
        <v>3</v>
      </c>
      <c r="R32" s="3" t="s">
        <v>513</v>
      </c>
      <c r="S32" s="3" t="s">
        <v>189</v>
      </c>
      <c r="T32" s="3" t="s">
        <v>13</v>
      </c>
      <c r="U32" s="25">
        <v>56</v>
      </c>
      <c r="V32" s="120" t="s">
        <v>571</v>
      </c>
    </row>
    <row r="33" spans="2:22" x14ac:dyDescent="0.25">
      <c r="B33" s="217"/>
      <c r="C33" s="250"/>
      <c r="D33" s="202"/>
      <c r="E33" s="202"/>
      <c r="F33" s="202"/>
      <c r="G33" s="223"/>
      <c r="H33" s="205"/>
      <c r="I33" s="226"/>
      <c r="J33" s="202"/>
      <c r="K33" s="202"/>
      <c r="L33" s="202"/>
      <c r="M33" s="202"/>
      <c r="N33" s="202"/>
      <c r="O33" s="205"/>
      <c r="P33" s="199"/>
      <c r="Q33" s="4">
        <v>4</v>
      </c>
      <c r="R33" s="3" t="s">
        <v>392</v>
      </c>
      <c r="S33" s="3" t="s">
        <v>189</v>
      </c>
      <c r="T33" s="3" t="s">
        <v>15</v>
      </c>
      <c r="U33" s="25">
        <v>21</v>
      </c>
      <c r="V33" s="120" t="s">
        <v>647</v>
      </c>
    </row>
    <row r="34" spans="2:22" ht="15.75" thickBot="1" x14ac:dyDescent="0.3">
      <c r="B34" s="218"/>
      <c r="C34" s="251"/>
      <c r="D34" s="203"/>
      <c r="E34" s="203"/>
      <c r="F34" s="203"/>
      <c r="G34" s="224"/>
      <c r="H34" s="206"/>
      <c r="I34" s="227"/>
      <c r="J34" s="203"/>
      <c r="K34" s="203"/>
      <c r="L34" s="203"/>
      <c r="M34" s="203"/>
      <c r="N34" s="203"/>
      <c r="O34" s="206"/>
      <c r="P34" s="200"/>
      <c r="Q34" s="15">
        <v>5</v>
      </c>
      <c r="R34" s="14" t="s">
        <v>559</v>
      </c>
      <c r="S34" s="14" t="s">
        <v>189</v>
      </c>
      <c r="T34" s="14" t="s">
        <v>13</v>
      </c>
      <c r="U34" s="24">
        <v>26</v>
      </c>
      <c r="V34" s="122" t="s">
        <v>648</v>
      </c>
    </row>
    <row r="35" spans="2:22" x14ac:dyDescent="0.25">
      <c r="B35" s="207" t="s">
        <v>252</v>
      </c>
      <c r="C35" s="210" t="s">
        <v>311</v>
      </c>
      <c r="D35" s="231" t="s">
        <v>355</v>
      </c>
      <c r="E35" s="231" t="s">
        <v>217</v>
      </c>
      <c r="F35" s="210" t="s">
        <v>15</v>
      </c>
      <c r="G35" s="210">
        <v>34</v>
      </c>
      <c r="H35" s="213" t="s">
        <v>26</v>
      </c>
      <c r="I35" s="228">
        <v>33576</v>
      </c>
      <c r="J35" s="210" t="s">
        <v>405</v>
      </c>
      <c r="K35" s="210" t="s">
        <v>406</v>
      </c>
      <c r="L35" s="210" t="s">
        <v>418</v>
      </c>
      <c r="M35" s="210" t="s">
        <v>439</v>
      </c>
      <c r="N35" s="210" t="s">
        <v>456</v>
      </c>
      <c r="O35" s="213" t="s">
        <v>459</v>
      </c>
      <c r="P35" s="195" t="s">
        <v>658</v>
      </c>
      <c r="Q35" s="12">
        <v>1</v>
      </c>
      <c r="R35" s="11" t="s">
        <v>490</v>
      </c>
      <c r="S35" s="11" t="s">
        <v>217</v>
      </c>
      <c r="T35" s="11" t="s">
        <v>13</v>
      </c>
      <c r="U35" s="23">
        <v>30</v>
      </c>
      <c r="V35" s="9" t="s">
        <v>517</v>
      </c>
    </row>
    <row r="36" spans="2:22" x14ac:dyDescent="0.25">
      <c r="B36" s="208"/>
      <c r="C36" s="211"/>
      <c r="D36" s="232"/>
      <c r="E36" s="232"/>
      <c r="F36" s="211"/>
      <c r="G36" s="211"/>
      <c r="H36" s="214"/>
      <c r="I36" s="229"/>
      <c r="J36" s="211"/>
      <c r="K36" s="211"/>
      <c r="L36" s="211"/>
      <c r="M36" s="211"/>
      <c r="N36" s="211"/>
      <c r="O36" s="214"/>
      <c r="P36" s="196"/>
      <c r="Q36" s="8">
        <v>2</v>
      </c>
      <c r="R36" s="7" t="s">
        <v>521</v>
      </c>
      <c r="S36" s="7" t="s">
        <v>217</v>
      </c>
      <c r="T36" s="7" t="s">
        <v>15</v>
      </c>
      <c r="U36" s="22">
        <v>61</v>
      </c>
      <c r="V36" s="5" t="s">
        <v>547</v>
      </c>
    </row>
    <row r="37" spans="2:22" x14ac:dyDescent="0.25">
      <c r="B37" s="208"/>
      <c r="C37" s="211"/>
      <c r="D37" s="232"/>
      <c r="E37" s="232"/>
      <c r="F37" s="211"/>
      <c r="G37" s="211"/>
      <c r="H37" s="214"/>
      <c r="I37" s="229"/>
      <c r="J37" s="211"/>
      <c r="K37" s="211"/>
      <c r="L37" s="211"/>
      <c r="M37" s="211"/>
      <c r="N37" s="211"/>
      <c r="O37" s="214"/>
      <c r="P37" s="196"/>
      <c r="Q37" s="8">
        <v>3</v>
      </c>
      <c r="R37" s="7" t="s">
        <v>496</v>
      </c>
      <c r="S37" s="7" t="s">
        <v>217</v>
      </c>
      <c r="T37" s="7" t="s">
        <v>13</v>
      </c>
      <c r="U37" s="22">
        <v>55</v>
      </c>
      <c r="V37" s="5" t="s">
        <v>571</v>
      </c>
    </row>
    <row r="38" spans="2:22" x14ac:dyDescent="0.25">
      <c r="B38" s="208"/>
      <c r="C38" s="211"/>
      <c r="D38" s="232"/>
      <c r="E38" s="232"/>
      <c r="F38" s="211"/>
      <c r="G38" s="211"/>
      <c r="H38" s="214"/>
      <c r="I38" s="229"/>
      <c r="J38" s="211"/>
      <c r="K38" s="211"/>
      <c r="L38" s="211"/>
      <c r="M38" s="211"/>
      <c r="N38" s="211"/>
      <c r="O38" s="214"/>
      <c r="P38" s="196"/>
      <c r="Q38" s="8">
        <v>4</v>
      </c>
      <c r="R38" s="7" t="s">
        <v>352</v>
      </c>
      <c r="S38" s="7" t="s">
        <v>217</v>
      </c>
      <c r="T38" s="7" t="s">
        <v>15</v>
      </c>
      <c r="U38" s="22">
        <v>25</v>
      </c>
      <c r="V38" s="5" t="s">
        <v>647</v>
      </c>
    </row>
    <row r="39" spans="2:22" ht="15.75" thickBot="1" x14ac:dyDescent="0.3">
      <c r="B39" s="209"/>
      <c r="C39" s="212"/>
      <c r="D39" s="233"/>
      <c r="E39" s="233"/>
      <c r="F39" s="212"/>
      <c r="G39" s="212"/>
      <c r="H39" s="215"/>
      <c r="I39" s="230"/>
      <c r="J39" s="212"/>
      <c r="K39" s="212"/>
      <c r="L39" s="212"/>
      <c r="M39" s="212"/>
      <c r="N39" s="212"/>
      <c r="O39" s="215"/>
      <c r="P39" s="197"/>
      <c r="Q39" s="21">
        <v>5</v>
      </c>
      <c r="R39" s="19" t="s">
        <v>556</v>
      </c>
      <c r="S39" s="19" t="s">
        <v>217</v>
      </c>
      <c r="T39" s="19" t="s">
        <v>13</v>
      </c>
      <c r="U39" s="20">
        <v>23</v>
      </c>
      <c r="V39" s="28" t="s">
        <v>648</v>
      </c>
    </row>
    <row r="40" spans="2:22" x14ac:dyDescent="0.25">
      <c r="B40" s="252" t="s">
        <v>140</v>
      </c>
      <c r="C40" s="201" t="s">
        <v>325</v>
      </c>
      <c r="D40" s="219" t="s">
        <v>356</v>
      </c>
      <c r="E40" s="219" t="s">
        <v>147</v>
      </c>
      <c r="F40" s="201" t="s">
        <v>15</v>
      </c>
      <c r="G40" s="222">
        <v>29</v>
      </c>
      <c r="H40" s="204" t="s">
        <v>27</v>
      </c>
      <c r="I40" s="225">
        <v>35463</v>
      </c>
      <c r="J40" s="201" t="s">
        <v>405</v>
      </c>
      <c r="K40" s="201" t="s">
        <v>410</v>
      </c>
      <c r="L40" s="201" t="s">
        <v>419</v>
      </c>
      <c r="M40" s="201" t="s">
        <v>440</v>
      </c>
      <c r="N40" s="201" t="s">
        <v>456</v>
      </c>
      <c r="O40" s="204" t="s">
        <v>458</v>
      </c>
      <c r="P40" s="198" t="s">
        <v>659</v>
      </c>
      <c r="Q40" s="18">
        <v>1</v>
      </c>
      <c r="R40" s="17" t="s">
        <v>480</v>
      </c>
      <c r="S40" s="17" t="s">
        <v>147</v>
      </c>
      <c r="T40" s="17" t="s">
        <v>13</v>
      </c>
      <c r="U40" s="26">
        <v>31</v>
      </c>
      <c r="V40" s="121" t="s">
        <v>517</v>
      </c>
    </row>
    <row r="41" spans="2:22" x14ac:dyDescent="0.25">
      <c r="B41" s="253"/>
      <c r="C41" s="202"/>
      <c r="D41" s="220"/>
      <c r="E41" s="220"/>
      <c r="F41" s="202"/>
      <c r="G41" s="223"/>
      <c r="H41" s="205"/>
      <c r="I41" s="226"/>
      <c r="J41" s="202"/>
      <c r="K41" s="202"/>
      <c r="L41" s="202"/>
      <c r="M41" s="202"/>
      <c r="N41" s="202"/>
      <c r="O41" s="205"/>
      <c r="P41" s="199"/>
      <c r="Q41" s="4">
        <v>2</v>
      </c>
      <c r="R41" s="3" t="s">
        <v>520</v>
      </c>
      <c r="S41" s="3" t="s">
        <v>147</v>
      </c>
      <c r="T41" s="3" t="s">
        <v>15</v>
      </c>
      <c r="U41" s="25">
        <v>60</v>
      </c>
      <c r="V41" s="120" t="s">
        <v>547</v>
      </c>
    </row>
    <row r="42" spans="2:22" x14ac:dyDescent="0.25">
      <c r="B42" s="253"/>
      <c r="C42" s="202"/>
      <c r="D42" s="220"/>
      <c r="E42" s="220"/>
      <c r="F42" s="202"/>
      <c r="G42" s="223"/>
      <c r="H42" s="205"/>
      <c r="I42" s="226"/>
      <c r="J42" s="202"/>
      <c r="K42" s="202"/>
      <c r="L42" s="202"/>
      <c r="M42" s="202"/>
      <c r="N42" s="202"/>
      <c r="O42" s="205"/>
      <c r="P42" s="199"/>
      <c r="Q42" s="4">
        <v>3</v>
      </c>
      <c r="R42" s="3" t="s">
        <v>471</v>
      </c>
      <c r="S42" s="3" t="s">
        <v>147</v>
      </c>
      <c r="T42" s="3" t="s">
        <v>13</v>
      </c>
      <c r="U42" s="25">
        <v>58</v>
      </c>
      <c r="V42" s="120" t="s">
        <v>571</v>
      </c>
    </row>
    <row r="43" spans="2:22" x14ac:dyDescent="0.25">
      <c r="B43" s="253"/>
      <c r="C43" s="202"/>
      <c r="D43" s="220"/>
      <c r="E43" s="220"/>
      <c r="F43" s="202"/>
      <c r="G43" s="223"/>
      <c r="H43" s="205"/>
      <c r="I43" s="226"/>
      <c r="J43" s="202"/>
      <c r="K43" s="202"/>
      <c r="L43" s="202"/>
      <c r="M43" s="202"/>
      <c r="N43" s="202"/>
      <c r="O43" s="205"/>
      <c r="P43" s="199"/>
      <c r="Q43" s="4">
        <v>4</v>
      </c>
      <c r="R43" s="3" t="s">
        <v>544</v>
      </c>
      <c r="S43" s="3" t="s">
        <v>147</v>
      </c>
      <c r="T43" s="3" t="s">
        <v>15</v>
      </c>
      <c r="U43" s="25">
        <v>26</v>
      </c>
      <c r="V43" s="120" t="s">
        <v>647</v>
      </c>
    </row>
    <row r="44" spans="2:22" ht="15.75" thickBot="1" x14ac:dyDescent="0.3">
      <c r="B44" s="254"/>
      <c r="C44" s="203"/>
      <c r="D44" s="221"/>
      <c r="E44" s="221"/>
      <c r="F44" s="203"/>
      <c r="G44" s="224"/>
      <c r="H44" s="206"/>
      <c r="I44" s="227"/>
      <c r="J44" s="203"/>
      <c r="K44" s="203"/>
      <c r="L44" s="203"/>
      <c r="M44" s="203"/>
      <c r="N44" s="203"/>
      <c r="O44" s="206"/>
      <c r="P44" s="200"/>
      <c r="Q44" s="15">
        <v>5</v>
      </c>
      <c r="R44" s="14" t="s">
        <v>566</v>
      </c>
      <c r="S44" s="14" t="s">
        <v>147</v>
      </c>
      <c r="T44" s="14" t="s">
        <v>13</v>
      </c>
      <c r="U44" s="24">
        <v>25</v>
      </c>
      <c r="V44" s="122" t="s">
        <v>648</v>
      </c>
    </row>
    <row r="45" spans="2:22" x14ac:dyDescent="0.25">
      <c r="B45" s="207" t="s">
        <v>128</v>
      </c>
      <c r="C45" s="210" t="s">
        <v>300</v>
      </c>
      <c r="D45" s="210" t="s">
        <v>194</v>
      </c>
      <c r="E45" s="210" t="s">
        <v>148</v>
      </c>
      <c r="F45" s="210" t="s">
        <v>15</v>
      </c>
      <c r="G45" s="210">
        <v>28</v>
      </c>
      <c r="H45" s="213" t="s">
        <v>28</v>
      </c>
      <c r="I45" s="228">
        <v>35875</v>
      </c>
      <c r="J45" s="210" t="s">
        <v>404</v>
      </c>
      <c r="K45" s="210" t="s">
        <v>406</v>
      </c>
      <c r="L45" s="210" t="s">
        <v>417</v>
      </c>
      <c r="M45" s="210" t="s">
        <v>438</v>
      </c>
      <c r="N45" s="210" t="s">
        <v>457</v>
      </c>
      <c r="O45" s="213" t="s">
        <v>458</v>
      </c>
      <c r="P45" s="195"/>
      <c r="Q45" s="12">
        <v>1</v>
      </c>
      <c r="R45" s="11" t="s">
        <v>461</v>
      </c>
      <c r="S45" s="11" t="s">
        <v>148</v>
      </c>
      <c r="T45" s="11" t="s">
        <v>13</v>
      </c>
      <c r="U45" s="23">
        <v>25</v>
      </c>
      <c r="V45" s="9" t="s">
        <v>517</v>
      </c>
    </row>
    <row r="46" spans="2:22" x14ac:dyDescent="0.25">
      <c r="B46" s="208"/>
      <c r="C46" s="211"/>
      <c r="D46" s="211"/>
      <c r="E46" s="211"/>
      <c r="F46" s="211"/>
      <c r="G46" s="211"/>
      <c r="H46" s="214"/>
      <c r="I46" s="229"/>
      <c r="J46" s="211"/>
      <c r="K46" s="211"/>
      <c r="L46" s="211"/>
      <c r="M46" s="211"/>
      <c r="N46" s="211"/>
      <c r="O46" s="214"/>
      <c r="P46" s="196"/>
      <c r="Q46" s="8">
        <v>2</v>
      </c>
      <c r="R46" s="7" t="s">
        <v>194</v>
      </c>
      <c r="S46" s="7" t="s">
        <v>148</v>
      </c>
      <c r="T46" s="7" t="s">
        <v>15</v>
      </c>
      <c r="U46" s="22">
        <v>57</v>
      </c>
      <c r="V46" s="5" t="s">
        <v>547</v>
      </c>
    </row>
    <row r="47" spans="2:22" x14ac:dyDescent="0.25">
      <c r="B47" s="208"/>
      <c r="C47" s="211"/>
      <c r="D47" s="211"/>
      <c r="E47" s="211"/>
      <c r="F47" s="211"/>
      <c r="G47" s="211"/>
      <c r="H47" s="214"/>
      <c r="I47" s="229"/>
      <c r="J47" s="211"/>
      <c r="K47" s="211"/>
      <c r="L47" s="211"/>
      <c r="M47" s="211"/>
      <c r="N47" s="211"/>
      <c r="O47" s="214"/>
      <c r="P47" s="196"/>
      <c r="Q47" s="8">
        <v>3</v>
      </c>
      <c r="R47" s="7" t="s">
        <v>492</v>
      </c>
      <c r="S47" s="7" t="s">
        <v>148</v>
      </c>
      <c r="T47" s="7" t="s">
        <v>13</v>
      </c>
      <c r="U47" s="22">
        <v>58</v>
      </c>
      <c r="V47" s="5" t="s">
        <v>571</v>
      </c>
    </row>
    <row r="48" spans="2:22" x14ac:dyDescent="0.25">
      <c r="B48" s="208"/>
      <c r="C48" s="211"/>
      <c r="D48" s="211"/>
      <c r="E48" s="211"/>
      <c r="F48" s="211"/>
      <c r="G48" s="211"/>
      <c r="H48" s="214"/>
      <c r="I48" s="229"/>
      <c r="J48" s="211"/>
      <c r="K48" s="211"/>
      <c r="L48" s="211"/>
      <c r="M48" s="211"/>
      <c r="N48" s="211"/>
      <c r="O48" s="214"/>
      <c r="P48" s="196"/>
      <c r="Q48" s="8">
        <v>4</v>
      </c>
      <c r="R48" s="7" t="s">
        <v>361</v>
      </c>
      <c r="S48" s="7" t="s">
        <v>148</v>
      </c>
      <c r="T48" s="7" t="s">
        <v>15</v>
      </c>
      <c r="U48" s="22">
        <v>25</v>
      </c>
      <c r="V48" s="5" t="s">
        <v>647</v>
      </c>
    </row>
    <row r="49" spans="2:22" ht="15.75" thickBot="1" x14ac:dyDescent="0.3">
      <c r="B49" s="209"/>
      <c r="C49" s="212"/>
      <c r="D49" s="212"/>
      <c r="E49" s="212"/>
      <c r="F49" s="212"/>
      <c r="G49" s="212"/>
      <c r="H49" s="215"/>
      <c r="I49" s="230"/>
      <c r="J49" s="212"/>
      <c r="K49" s="212"/>
      <c r="L49" s="212"/>
      <c r="M49" s="212"/>
      <c r="N49" s="212"/>
      <c r="O49" s="215"/>
      <c r="P49" s="197"/>
      <c r="Q49" s="21">
        <v>5</v>
      </c>
      <c r="R49" s="19" t="s">
        <v>567</v>
      </c>
      <c r="S49" s="19" t="s">
        <v>148</v>
      </c>
      <c r="T49" s="19" t="s">
        <v>13</v>
      </c>
      <c r="U49" s="20">
        <v>25</v>
      </c>
      <c r="V49" s="28" t="s">
        <v>648</v>
      </c>
    </row>
    <row r="50" spans="2:22" x14ac:dyDescent="0.25">
      <c r="B50" s="216" t="s">
        <v>137</v>
      </c>
      <c r="C50" s="249" t="s">
        <v>293</v>
      </c>
      <c r="D50" s="201" t="s">
        <v>357</v>
      </c>
      <c r="E50" s="201" t="s">
        <v>221</v>
      </c>
      <c r="F50" s="201" t="s">
        <v>15</v>
      </c>
      <c r="G50" s="222">
        <v>36</v>
      </c>
      <c r="H50" s="204" t="s">
        <v>29</v>
      </c>
      <c r="I50" s="225">
        <v>32902</v>
      </c>
      <c r="J50" s="201" t="s">
        <v>406</v>
      </c>
      <c r="K50" s="201" t="s">
        <v>408</v>
      </c>
      <c r="L50" s="201" t="s">
        <v>420</v>
      </c>
      <c r="M50" s="201" t="s">
        <v>441</v>
      </c>
      <c r="N50" s="201" t="s">
        <v>456</v>
      </c>
      <c r="O50" s="204" t="s">
        <v>408</v>
      </c>
      <c r="P50" s="198"/>
      <c r="Q50" s="18">
        <v>1</v>
      </c>
      <c r="R50" s="17" t="s">
        <v>470</v>
      </c>
      <c r="S50" s="17" t="s">
        <v>221</v>
      </c>
      <c r="T50" s="17" t="s">
        <v>13</v>
      </c>
      <c r="U50" s="16">
        <v>28</v>
      </c>
      <c r="V50" s="121" t="s">
        <v>517</v>
      </c>
    </row>
    <row r="51" spans="2:22" x14ac:dyDescent="0.25">
      <c r="B51" s="217"/>
      <c r="C51" s="250"/>
      <c r="D51" s="202"/>
      <c r="E51" s="202"/>
      <c r="F51" s="202"/>
      <c r="G51" s="223"/>
      <c r="H51" s="205"/>
      <c r="I51" s="226"/>
      <c r="J51" s="202"/>
      <c r="K51" s="202"/>
      <c r="L51" s="202"/>
      <c r="M51" s="202"/>
      <c r="N51" s="202"/>
      <c r="O51" s="205"/>
      <c r="P51" s="199"/>
      <c r="Q51" s="4">
        <v>2</v>
      </c>
      <c r="R51" s="3" t="s">
        <v>529</v>
      </c>
      <c r="S51" s="3" t="s">
        <v>221</v>
      </c>
      <c r="T51" s="3" t="s">
        <v>15</v>
      </c>
      <c r="U51" s="2">
        <v>58</v>
      </c>
      <c r="V51" s="120" t="s">
        <v>547</v>
      </c>
    </row>
    <row r="52" spans="2:22" x14ac:dyDescent="0.25">
      <c r="B52" s="217"/>
      <c r="C52" s="250"/>
      <c r="D52" s="202"/>
      <c r="E52" s="202"/>
      <c r="F52" s="202"/>
      <c r="G52" s="223"/>
      <c r="H52" s="205"/>
      <c r="I52" s="226"/>
      <c r="J52" s="202"/>
      <c r="K52" s="202"/>
      <c r="L52" s="202"/>
      <c r="M52" s="202"/>
      <c r="N52" s="202"/>
      <c r="O52" s="205"/>
      <c r="P52" s="199"/>
      <c r="Q52" s="4">
        <v>3</v>
      </c>
      <c r="R52" s="3" t="s">
        <v>505</v>
      </c>
      <c r="S52" s="3" t="s">
        <v>221</v>
      </c>
      <c r="T52" s="3" t="s">
        <v>13</v>
      </c>
      <c r="U52" s="2">
        <v>60</v>
      </c>
      <c r="V52" s="120" t="s">
        <v>571</v>
      </c>
    </row>
    <row r="53" spans="2:22" x14ac:dyDescent="0.25">
      <c r="B53" s="217"/>
      <c r="C53" s="250"/>
      <c r="D53" s="202"/>
      <c r="E53" s="202"/>
      <c r="F53" s="202"/>
      <c r="G53" s="223"/>
      <c r="H53" s="205"/>
      <c r="I53" s="226"/>
      <c r="J53" s="202"/>
      <c r="K53" s="202"/>
      <c r="L53" s="202"/>
      <c r="M53" s="202"/>
      <c r="N53" s="202"/>
      <c r="O53" s="205"/>
      <c r="P53" s="199"/>
      <c r="Q53" s="4">
        <v>4</v>
      </c>
      <c r="R53" s="3" t="s">
        <v>535</v>
      </c>
      <c r="S53" s="3" t="s">
        <v>221</v>
      </c>
      <c r="T53" s="3" t="s">
        <v>15</v>
      </c>
      <c r="U53" s="2">
        <v>21</v>
      </c>
      <c r="V53" s="120" t="s">
        <v>647</v>
      </c>
    </row>
    <row r="54" spans="2:22" ht="15.75" thickBot="1" x14ac:dyDescent="0.3">
      <c r="B54" s="218"/>
      <c r="C54" s="251"/>
      <c r="D54" s="203"/>
      <c r="E54" s="203"/>
      <c r="F54" s="203"/>
      <c r="G54" s="224"/>
      <c r="H54" s="206"/>
      <c r="I54" s="227"/>
      <c r="J54" s="203"/>
      <c r="K54" s="203"/>
      <c r="L54" s="203"/>
      <c r="M54" s="203"/>
      <c r="N54" s="203"/>
      <c r="O54" s="206"/>
      <c r="P54" s="200"/>
      <c r="Q54" s="15">
        <v>5</v>
      </c>
      <c r="R54" s="14" t="s">
        <v>505</v>
      </c>
      <c r="S54" s="14" t="s">
        <v>221</v>
      </c>
      <c r="T54" s="14" t="s">
        <v>13</v>
      </c>
      <c r="U54" s="13">
        <v>23</v>
      </c>
      <c r="V54" s="122" t="s">
        <v>648</v>
      </c>
    </row>
    <row r="55" spans="2:22" x14ac:dyDescent="0.25">
      <c r="B55" s="207" t="s">
        <v>107</v>
      </c>
      <c r="C55" s="210" t="s">
        <v>296</v>
      </c>
      <c r="D55" s="210" t="s">
        <v>354</v>
      </c>
      <c r="E55" s="210" t="s">
        <v>209</v>
      </c>
      <c r="F55" s="210" t="s">
        <v>15</v>
      </c>
      <c r="G55" s="210">
        <v>27</v>
      </c>
      <c r="H55" s="213" t="s">
        <v>30</v>
      </c>
      <c r="I55" s="228">
        <v>36307</v>
      </c>
      <c r="J55" s="210" t="s">
        <v>404</v>
      </c>
      <c r="K55" s="210" t="s">
        <v>406</v>
      </c>
      <c r="L55" s="210" t="s">
        <v>417</v>
      </c>
      <c r="M55" s="210" t="s">
        <v>438</v>
      </c>
      <c r="N55" s="210" t="s">
        <v>457</v>
      </c>
      <c r="O55" s="213" t="s">
        <v>458</v>
      </c>
      <c r="P55" s="195"/>
      <c r="Q55" s="12">
        <v>1</v>
      </c>
      <c r="R55" s="11" t="s">
        <v>502</v>
      </c>
      <c r="S55" s="11" t="s">
        <v>209</v>
      </c>
      <c r="T55" s="11" t="s">
        <v>13</v>
      </c>
      <c r="U55" s="23">
        <v>30</v>
      </c>
      <c r="V55" s="9" t="s">
        <v>517</v>
      </c>
    </row>
    <row r="56" spans="2:22" x14ac:dyDescent="0.25">
      <c r="B56" s="208"/>
      <c r="C56" s="211"/>
      <c r="D56" s="211"/>
      <c r="E56" s="211"/>
      <c r="F56" s="211"/>
      <c r="G56" s="211"/>
      <c r="H56" s="214"/>
      <c r="I56" s="229"/>
      <c r="J56" s="211"/>
      <c r="K56" s="211"/>
      <c r="L56" s="211"/>
      <c r="M56" s="211"/>
      <c r="N56" s="211"/>
      <c r="O56" s="214"/>
      <c r="P56" s="196"/>
      <c r="Q56" s="8">
        <v>2</v>
      </c>
      <c r="R56" s="7" t="s">
        <v>356</v>
      </c>
      <c r="S56" s="7" t="s">
        <v>209</v>
      </c>
      <c r="T56" s="7" t="s">
        <v>15</v>
      </c>
      <c r="U56" s="22">
        <v>55</v>
      </c>
      <c r="V56" s="5" t="s">
        <v>547</v>
      </c>
    </row>
    <row r="57" spans="2:22" x14ac:dyDescent="0.25">
      <c r="B57" s="208"/>
      <c r="C57" s="211"/>
      <c r="D57" s="211"/>
      <c r="E57" s="211"/>
      <c r="F57" s="211"/>
      <c r="G57" s="211"/>
      <c r="H57" s="214"/>
      <c r="I57" s="229"/>
      <c r="J57" s="211"/>
      <c r="K57" s="211"/>
      <c r="L57" s="211"/>
      <c r="M57" s="211"/>
      <c r="N57" s="211"/>
      <c r="O57" s="214"/>
      <c r="P57" s="196"/>
      <c r="Q57" s="8">
        <v>3</v>
      </c>
      <c r="R57" s="7" t="s">
        <v>462</v>
      </c>
      <c r="S57" s="7" t="s">
        <v>209</v>
      </c>
      <c r="T57" s="7" t="s">
        <v>13</v>
      </c>
      <c r="U57" s="22">
        <v>54</v>
      </c>
      <c r="V57" s="5" t="s">
        <v>571</v>
      </c>
    </row>
    <row r="58" spans="2:22" x14ac:dyDescent="0.25">
      <c r="B58" s="208"/>
      <c r="C58" s="211"/>
      <c r="D58" s="211"/>
      <c r="E58" s="211"/>
      <c r="F58" s="211"/>
      <c r="G58" s="211"/>
      <c r="H58" s="214"/>
      <c r="I58" s="229"/>
      <c r="J58" s="211"/>
      <c r="K58" s="211"/>
      <c r="L58" s="211"/>
      <c r="M58" s="211"/>
      <c r="N58" s="211"/>
      <c r="O58" s="214"/>
      <c r="P58" s="196"/>
      <c r="Q58" s="8">
        <v>4</v>
      </c>
      <c r="R58" s="7" t="s">
        <v>530</v>
      </c>
      <c r="S58" s="7" t="s">
        <v>209</v>
      </c>
      <c r="T58" s="7" t="s">
        <v>15</v>
      </c>
      <c r="U58" s="22">
        <v>22</v>
      </c>
      <c r="V58" s="5" t="s">
        <v>647</v>
      </c>
    </row>
    <row r="59" spans="2:22" ht="15.75" thickBot="1" x14ac:dyDescent="0.3">
      <c r="B59" s="209"/>
      <c r="C59" s="212"/>
      <c r="D59" s="212"/>
      <c r="E59" s="212"/>
      <c r="F59" s="212"/>
      <c r="G59" s="212"/>
      <c r="H59" s="215"/>
      <c r="I59" s="230"/>
      <c r="J59" s="212"/>
      <c r="K59" s="212"/>
      <c r="L59" s="212"/>
      <c r="M59" s="212"/>
      <c r="N59" s="212"/>
      <c r="O59" s="215"/>
      <c r="P59" s="197"/>
      <c r="Q59" s="21">
        <v>5</v>
      </c>
      <c r="R59" s="19" t="s">
        <v>588</v>
      </c>
      <c r="S59" s="19" t="s">
        <v>209</v>
      </c>
      <c r="T59" s="19" t="s">
        <v>13</v>
      </c>
      <c r="U59" s="20">
        <v>21</v>
      </c>
      <c r="V59" s="28" t="s">
        <v>648</v>
      </c>
    </row>
    <row r="60" spans="2:22" x14ac:dyDescent="0.25">
      <c r="B60" s="252" t="s">
        <v>108</v>
      </c>
      <c r="C60" s="201" t="s">
        <v>291</v>
      </c>
      <c r="D60" s="219" t="s">
        <v>358</v>
      </c>
      <c r="E60" s="219" t="s">
        <v>149</v>
      </c>
      <c r="F60" s="201" t="s">
        <v>15</v>
      </c>
      <c r="G60" s="222">
        <v>32</v>
      </c>
      <c r="H60" s="204" t="s">
        <v>31</v>
      </c>
      <c r="I60" s="225">
        <v>34510</v>
      </c>
      <c r="J60" s="201" t="s">
        <v>406</v>
      </c>
      <c r="K60" s="201" t="s">
        <v>406</v>
      </c>
      <c r="L60" s="201" t="s">
        <v>421</v>
      </c>
      <c r="M60" s="201" t="s">
        <v>442</v>
      </c>
      <c r="N60" s="201" t="s">
        <v>457</v>
      </c>
      <c r="O60" s="204" t="s">
        <v>406</v>
      </c>
      <c r="P60" s="198" t="s">
        <v>660</v>
      </c>
      <c r="Q60" s="18">
        <v>1</v>
      </c>
      <c r="R60" s="17" t="s">
        <v>500</v>
      </c>
      <c r="S60" s="17" t="s">
        <v>149</v>
      </c>
      <c r="T60" s="17" t="s">
        <v>13</v>
      </c>
      <c r="U60" s="26">
        <v>30</v>
      </c>
      <c r="V60" s="121" t="s">
        <v>517</v>
      </c>
    </row>
    <row r="61" spans="2:22" x14ac:dyDescent="0.25">
      <c r="B61" s="253"/>
      <c r="C61" s="202"/>
      <c r="D61" s="220"/>
      <c r="E61" s="220"/>
      <c r="F61" s="202"/>
      <c r="G61" s="223"/>
      <c r="H61" s="205"/>
      <c r="I61" s="226"/>
      <c r="J61" s="202"/>
      <c r="K61" s="202"/>
      <c r="L61" s="202"/>
      <c r="M61" s="202"/>
      <c r="N61" s="202"/>
      <c r="O61" s="205"/>
      <c r="P61" s="199"/>
      <c r="Q61" s="4">
        <v>2</v>
      </c>
      <c r="R61" s="3" t="s">
        <v>358</v>
      </c>
      <c r="S61" s="3" t="s">
        <v>149</v>
      </c>
      <c r="T61" s="3" t="s">
        <v>15</v>
      </c>
      <c r="U61" s="25">
        <v>61</v>
      </c>
      <c r="V61" s="120" t="s">
        <v>547</v>
      </c>
    </row>
    <row r="62" spans="2:22" x14ac:dyDescent="0.25">
      <c r="B62" s="253"/>
      <c r="C62" s="202"/>
      <c r="D62" s="220"/>
      <c r="E62" s="220"/>
      <c r="F62" s="202"/>
      <c r="G62" s="223"/>
      <c r="H62" s="205"/>
      <c r="I62" s="226"/>
      <c r="J62" s="202"/>
      <c r="K62" s="202"/>
      <c r="L62" s="202"/>
      <c r="M62" s="202"/>
      <c r="N62" s="202"/>
      <c r="O62" s="205"/>
      <c r="P62" s="199"/>
      <c r="Q62" s="4">
        <v>3</v>
      </c>
      <c r="R62" s="3" t="s">
        <v>503</v>
      </c>
      <c r="S62" s="3" t="s">
        <v>149</v>
      </c>
      <c r="T62" s="3" t="s">
        <v>13</v>
      </c>
      <c r="U62" s="25">
        <v>53</v>
      </c>
      <c r="V62" s="120" t="s">
        <v>571</v>
      </c>
    </row>
    <row r="63" spans="2:22" x14ac:dyDescent="0.25">
      <c r="B63" s="253"/>
      <c r="C63" s="202"/>
      <c r="D63" s="220"/>
      <c r="E63" s="220"/>
      <c r="F63" s="202"/>
      <c r="G63" s="223"/>
      <c r="H63" s="205"/>
      <c r="I63" s="226"/>
      <c r="J63" s="202"/>
      <c r="K63" s="202"/>
      <c r="L63" s="202"/>
      <c r="M63" s="202"/>
      <c r="N63" s="202"/>
      <c r="O63" s="205"/>
      <c r="P63" s="199"/>
      <c r="Q63" s="4">
        <v>4</v>
      </c>
      <c r="R63" s="3" t="s">
        <v>575</v>
      </c>
      <c r="S63" s="3" t="s">
        <v>149</v>
      </c>
      <c r="T63" s="3" t="s">
        <v>15</v>
      </c>
      <c r="U63" s="25">
        <v>25</v>
      </c>
      <c r="V63" s="120" t="s">
        <v>647</v>
      </c>
    </row>
    <row r="64" spans="2:22" ht="15.75" thickBot="1" x14ac:dyDescent="0.3">
      <c r="B64" s="254"/>
      <c r="C64" s="203"/>
      <c r="D64" s="221"/>
      <c r="E64" s="221"/>
      <c r="F64" s="203"/>
      <c r="G64" s="224"/>
      <c r="H64" s="206"/>
      <c r="I64" s="227"/>
      <c r="J64" s="203"/>
      <c r="K64" s="203"/>
      <c r="L64" s="203"/>
      <c r="M64" s="203"/>
      <c r="N64" s="203"/>
      <c r="O64" s="206"/>
      <c r="P64" s="200"/>
      <c r="Q64" s="15">
        <v>5</v>
      </c>
      <c r="R64" s="14" t="s">
        <v>584</v>
      </c>
      <c r="S64" s="14" t="s">
        <v>149</v>
      </c>
      <c r="T64" s="14" t="s">
        <v>13</v>
      </c>
      <c r="U64" s="24">
        <v>25</v>
      </c>
      <c r="V64" s="122" t="s">
        <v>648</v>
      </c>
    </row>
    <row r="65" spans="2:22" x14ac:dyDescent="0.25">
      <c r="B65" s="207" t="s">
        <v>598</v>
      </c>
      <c r="C65" s="210" t="s">
        <v>266</v>
      </c>
      <c r="D65" s="231" t="s">
        <v>359</v>
      </c>
      <c r="E65" s="231" t="s">
        <v>214</v>
      </c>
      <c r="F65" s="210" t="s">
        <v>15</v>
      </c>
      <c r="G65" s="210">
        <v>36</v>
      </c>
      <c r="H65" s="213" t="s">
        <v>32</v>
      </c>
      <c r="I65" s="228">
        <v>32966</v>
      </c>
      <c r="J65" s="210" t="s">
        <v>404</v>
      </c>
      <c r="K65" s="210" t="s">
        <v>406</v>
      </c>
      <c r="L65" s="210" t="s">
        <v>417</v>
      </c>
      <c r="M65" s="210" t="s">
        <v>438</v>
      </c>
      <c r="N65" s="210" t="s">
        <v>457</v>
      </c>
      <c r="O65" s="213" t="s">
        <v>458</v>
      </c>
      <c r="P65" s="195" t="s">
        <v>661</v>
      </c>
      <c r="Q65" s="12">
        <v>1</v>
      </c>
      <c r="R65" s="11" t="s">
        <v>489</v>
      </c>
      <c r="S65" s="11" t="s">
        <v>214</v>
      </c>
      <c r="T65" s="11" t="s">
        <v>13</v>
      </c>
      <c r="U65" s="23">
        <v>30</v>
      </c>
      <c r="V65" s="9" t="s">
        <v>517</v>
      </c>
    </row>
    <row r="66" spans="2:22" x14ac:dyDescent="0.25">
      <c r="B66" s="208"/>
      <c r="C66" s="211"/>
      <c r="D66" s="232"/>
      <c r="E66" s="232"/>
      <c r="F66" s="211"/>
      <c r="G66" s="211"/>
      <c r="H66" s="214"/>
      <c r="I66" s="229"/>
      <c r="J66" s="211"/>
      <c r="K66" s="211"/>
      <c r="L66" s="211"/>
      <c r="M66" s="211"/>
      <c r="N66" s="211"/>
      <c r="O66" s="214"/>
      <c r="P66" s="196"/>
      <c r="Q66" s="8">
        <v>2</v>
      </c>
      <c r="R66" s="7" t="s">
        <v>369</v>
      </c>
      <c r="S66" s="7" t="s">
        <v>214</v>
      </c>
      <c r="T66" s="7" t="s">
        <v>15</v>
      </c>
      <c r="U66" s="22">
        <v>54</v>
      </c>
      <c r="V66" s="5" t="s">
        <v>547</v>
      </c>
    </row>
    <row r="67" spans="2:22" x14ac:dyDescent="0.25">
      <c r="B67" s="208"/>
      <c r="C67" s="211"/>
      <c r="D67" s="232"/>
      <c r="E67" s="232"/>
      <c r="F67" s="211"/>
      <c r="G67" s="211"/>
      <c r="H67" s="214"/>
      <c r="I67" s="229"/>
      <c r="J67" s="211"/>
      <c r="K67" s="211"/>
      <c r="L67" s="211"/>
      <c r="M67" s="211"/>
      <c r="N67" s="211"/>
      <c r="O67" s="214"/>
      <c r="P67" s="196"/>
      <c r="Q67" s="8">
        <v>3</v>
      </c>
      <c r="R67" s="7" t="s">
        <v>488</v>
      </c>
      <c r="S67" s="7" t="s">
        <v>214</v>
      </c>
      <c r="T67" s="7" t="s">
        <v>13</v>
      </c>
      <c r="U67" s="22">
        <v>52</v>
      </c>
      <c r="V67" s="5" t="s">
        <v>571</v>
      </c>
    </row>
    <row r="68" spans="2:22" x14ac:dyDescent="0.25">
      <c r="B68" s="208"/>
      <c r="C68" s="211"/>
      <c r="D68" s="232"/>
      <c r="E68" s="232"/>
      <c r="F68" s="211"/>
      <c r="G68" s="211"/>
      <c r="H68" s="214"/>
      <c r="I68" s="229"/>
      <c r="J68" s="211"/>
      <c r="K68" s="211"/>
      <c r="L68" s="211"/>
      <c r="M68" s="211"/>
      <c r="N68" s="211"/>
      <c r="O68" s="214"/>
      <c r="P68" s="196"/>
      <c r="Q68" s="8">
        <v>4</v>
      </c>
      <c r="R68" s="7" t="s">
        <v>373</v>
      </c>
      <c r="S68" s="7" t="s">
        <v>214</v>
      </c>
      <c r="T68" s="7" t="s">
        <v>15</v>
      </c>
      <c r="U68" s="22">
        <v>22</v>
      </c>
      <c r="V68" s="5" t="s">
        <v>647</v>
      </c>
    </row>
    <row r="69" spans="2:22" ht="15.75" thickBot="1" x14ac:dyDescent="0.3">
      <c r="B69" s="209"/>
      <c r="C69" s="212"/>
      <c r="D69" s="233"/>
      <c r="E69" s="233"/>
      <c r="F69" s="212"/>
      <c r="G69" s="212"/>
      <c r="H69" s="215"/>
      <c r="I69" s="230"/>
      <c r="J69" s="212"/>
      <c r="K69" s="212"/>
      <c r="L69" s="212"/>
      <c r="M69" s="212"/>
      <c r="N69" s="212"/>
      <c r="O69" s="215"/>
      <c r="P69" s="197"/>
      <c r="Q69" s="21">
        <v>5</v>
      </c>
      <c r="R69" s="19" t="s">
        <v>561</v>
      </c>
      <c r="S69" s="19" t="s">
        <v>214</v>
      </c>
      <c r="T69" s="19" t="s">
        <v>13</v>
      </c>
      <c r="U69" s="20">
        <v>23</v>
      </c>
      <c r="V69" s="28" t="s">
        <v>648</v>
      </c>
    </row>
    <row r="70" spans="2:22" x14ac:dyDescent="0.25">
      <c r="B70" s="216" t="s">
        <v>142</v>
      </c>
      <c r="C70" s="249" t="s">
        <v>269</v>
      </c>
      <c r="D70" s="201" t="s">
        <v>360</v>
      </c>
      <c r="E70" s="201" t="s">
        <v>191</v>
      </c>
      <c r="F70" s="201" t="s">
        <v>15</v>
      </c>
      <c r="G70" s="222">
        <v>31</v>
      </c>
      <c r="H70" s="204" t="s">
        <v>33</v>
      </c>
      <c r="I70" s="225">
        <v>34760</v>
      </c>
      <c r="J70" s="201" t="s">
        <v>402</v>
      </c>
      <c r="K70" s="201" t="s">
        <v>406</v>
      </c>
      <c r="L70" s="201" t="s">
        <v>415</v>
      </c>
      <c r="M70" s="201" t="s">
        <v>436</v>
      </c>
      <c r="N70" s="201" t="s">
        <v>456</v>
      </c>
      <c r="O70" s="204" t="s">
        <v>360</v>
      </c>
      <c r="P70" s="198"/>
      <c r="Q70" s="18">
        <v>1</v>
      </c>
      <c r="R70" s="17" t="s">
        <v>495</v>
      </c>
      <c r="S70" s="17" t="s">
        <v>191</v>
      </c>
      <c r="T70" s="17" t="s">
        <v>13</v>
      </c>
      <c r="U70" s="26">
        <v>26</v>
      </c>
      <c r="V70" s="121" t="s">
        <v>517</v>
      </c>
    </row>
    <row r="71" spans="2:22" x14ac:dyDescent="0.25">
      <c r="B71" s="217"/>
      <c r="C71" s="250"/>
      <c r="D71" s="202"/>
      <c r="E71" s="202"/>
      <c r="F71" s="202"/>
      <c r="G71" s="223"/>
      <c r="H71" s="205"/>
      <c r="I71" s="226"/>
      <c r="J71" s="202"/>
      <c r="K71" s="202"/>
      <c r="L71" s="202"/>
      <c r="M71" s="202"/>
      <c r="N71" s="202"/>
      <c r="O71" s="205"/>
      <c r="P71" s="199"/>
      <c r="Q71" s="4">
        <v>2</v>
      </c>
      <c r="R71" s="3" t="s">
        <v>351</v>
      </c>
      <c r="S71" s="3" t="s">
        <v>191</v>
      </c>
      <c r="T71" s="3" t="s">
        <v>15</v>
      </c>
      <c r="U71" s="25">
        <v>55</v>
      </c>
      <c r="V71" s="120" t="s">
        <v>547</v>
      </c>
    </row>
    <row r="72" spans="2:22" x14ac:dyDescent="0.25">
      <c r="B72" s="217"/>
      <c r="C72" s="250"/>
      <c r="D72" s="202"/>
      <c r="E72" s="202"/>
      <c r="F72" s="202"/>
      <c r="G72" s="223"/>
      <c r="H72" s="205"/>
      <c r="I72" s="226"/>
      <c r="J72" s="202"/>
      <c r="K72" s="202"/>
      <c r="L72" s="202"/>
      <c r="M72" s="202"/>
      <c r="N72" s="202"/>
      <c r="O72" s="205"/>
      <c r="P72" s="199"/>
      <c r="Q72" s="4">
        <v>3</v>
      </c>
      <c r="R72" s="3" t="s">
        <v>505</v>
      </c>
      <c r="S72" s="3" t="s">
        <v>191</v>
      </c>
      <c r="T72" s="3" t="s">
        <v>13</v>
      </c>
      <c r="U72" s="25">
        <v>58</v>
      </c>
      <c r="V72" s="120" t="s">
        <v>571</v>
      </c>
    </row>
    <row r="73" spans="2:22" x14ac:dyDescent="0.25">
      <c r="B73" s="217"/>
      <c r="C73" s="250"/>
      <c r="D73" s="202"/>
      <c r="E73" s="202"/>
      <c r="F73" s="202"/>
      <c r="G73" s="223"/>
      <c r="H73" s="205"/>
      <c r="I73" s="226"/>
      <c r="J73" s="202"/>
      <c r="K73" s="202"/>
      <c r="L73" s="202"/>
      <c r="M73" s="202"/>
      <c r="N73" s="202"/>
      <c r="O73" s="205"/>
      <c r="P73" s="199"/>
      <c r="Q73" s="4">
        <v>4</v>
      </c>
      <c r="R73" s="3" t="s">
        <v>534</v>
      </c>
      <c r="S73" s="3" t="s">
        <v>191</v>
      </c>
      <c r="T73" s="3" t="s">
        <v>15</v>
      </c>
      <c r="U73" s="25">
        <v>23</v>
      </c>
      <c r="V73" s="120" t="s">
        <v>647</v>
      </c>
    </row>
    <row r="74" spans="2:22" ht="15.75" thickBot="1" x14ac:dyDescent="0.3">
      <c r="B74" s="218"/>
      <c r="C74" s="251"/>
      <c r="D74" s="203"/>
      <c r="E74" s="203"/>
      <c r="F74" s="203"/>
      <c r="G74" s="224"/>
      <c r="H74" s="206"/>
      <c r="I74" s="227"/>
      <c r="J74" s="203"/>
      <c r="K74" s="203"/>
      <c r="L74" s="203"/>
      <c r="M74" s="203"/>
      <c r="N74" s="203"/>
      <c r="O74" s="206"/>
      <c r="P74" s="200"/>
      <c r="Q74" s="15">
        <v>5</v>
      </c>
      <c r="R74" s="14" t="s">
        <v>514</v>
      </c>
      <c r="S74" s="14" t="s">
        <v>191</v>
      </c>
      <c r="T74" s="14" t="s">
        <v>13</v>
      </c>
      <c r="U74" s="24">
        <v>23</v>
      </c>
      <c r="V74" s="122" t="s">
        <v>648</v>
      </c>
    </row>
    <row r="75" spans="2:22" x14ac:dyDescent="0.25">
      <c r="B75" s="207" t="s">
        <v>250</v>
      </c>
      <c r="C75" s="210" t="s">
        <v>315</v>
      </c>
      <c r="D75" s="210" t="s">
        <v>361</v>
      </c>
      <c r="E75" s="210" t="s">
        <v>150</v>
      </c>
      <c r="F75" s="210" t="s">
        <v>15</v>
      </c>
      <c r="G75" s="210">
        <v>33</v>
      </c>
      <c r="H75" s="213" t="s">
        <v>34</v>
      </c>
      <c r="I75" s="228">
        <v>33819</v>
      </c>
      <c r="J75" s="210" t="s">
        <v>406</v>
      </c>
      <c r="K75" s="210" t="s">
        <v>403</v>
      </c>
      <c r="L75" s="210" t="s">
        <v>422</v>
      </c>
      <c r="M75" s="210" t="s">
        <v>422</v>
      </c>
      <c r="N75" s="210" t="s">
        <v>443</v>
      </c>
      <c r="O75" s="213" t="s">
        <v>456</v>
      </c>
      <c r="P75" s="195"/>
      <c r="Q75" s="12">
        <v>1</v>
      </c>
      <c r="R75" s="11" t="s">
        <v>486</v>
      </c>
      <c r="S75" s="11" t="s">
        <v>150</v>
      </c>
      <c r="T75" s="11" t="s">
        <v>13</v>
      </c>
      <c r="U75" s="23">
        <v>25</v>
      </c>
      <c r="V75" s="9" t="s">
        <v>517</v>
      </c>
    </row>
    <row r="76" spans="2:22" x14ac:dyDescent="0.25">
      <c r="B76" s="208"/>
      <c r="C76" s="211"/>
      <c r="D76" s="211"/>
      <c r="E76" s="211"/>
      <c r="F76" s="211"/>
      <c r="G76" s="211"/>
      <c r="H76" s="214"/>
      <c r="I76" s="229"/>
      <c r="J76" s="211"/>
      <c r="K76" s="211"/>
      <c r="L76" s="211"/>
      <c r="M76" s="211"/>
      <c r="N76" s="211"/>
      <c r="O76" s="214"/>
      <c r="P76" s="196"/>
      <c r="Q76" s="8">
        <v>2</v>
      </c>
      <c r="R76" s="7" t="s">
        <v>360</v>
      </c>
      <c r="S76" s="7" t="s">
        <v>150</v>
      </c>
      <c r="T76" s="7" t="s">
        <v>15</v>
      </c>
      <c r="U76" s="22">
        <v>62</v>
      </c>
      <c r="V76" s="5" t="s">
        <v>547</v>
      </c>
    </row>
    <row r="77" spans="2:22" x14ac:dyDescent="0.25">
      <c r="B77" s="208"/>
      <c r="C77" s="211"/>
      <c r="D77" s="211"/>
      <c r="E77" s="211"/>
      <c r="F77" s="211"/>
      <c r="G77" s="211"/>
      <c r="H77" s="214"/>
      <c r="I77" s="229"/>
      <c r="J77" s="211"/>
      <c r="K77" s="211"/>
      <c r="L77" s="211"/>
      <c r="M77" s="211"/>
      <c r="N77" s="211"/>
      <c r="O77" s="214"/>
      <c r="P77" s="196"/>
      <c r="Q77" s="8">
        <v>3</v>
      </c>
      <c r="R77" s="7" t="s">
        <v>512</v>
      </c>
      <c r="S77" s="7" t="s">
        <v>150</v>
      </c>
      <c r="T77" s="7" t="s">
        <v>13</v>
      </c>
      <c r="U77" s="22">
        <v>56</v>
      </c>
      <c r="V77" s="5" t="s">
        <v>571</v>
      </c>
    </row>
    <row r="78" spans="2:22" x14ac:dyDescent="0.25">
      <c r="B78" s="208"/>
      <c r="C78" s="211"/>
      <c r="D78" s="211"/>
      <c r="E78" s="211"/>
      <c r="F78" s="211"/>
      <c r="G78" s="211"/>
      <c r="H78" s="214"/>
      <c r="I78" s="229"/>
      <c r="J78" s="211"/>
      <c r="K78" s="211"/>
      <c r="L78" s="211"/>
      <c r="M78" s="211"/>
      <c r="N78" s="211"/>
      <c r="O78" s="214"/>
      <c r="P78" s="196"/>
      <c r="Q78" s="8">
        <v>4</v>
      </c>
      <c r="R78" s="7" t="s">
        <v>388</v>
      </c>
      <c r="S78" s="7" t="s">
        <v>150</v>
      </c>
      <c r="T78" s="7" t="s">
        <v>15</v>
      </c>
      <c r="U78" s="22">
        <v>21</v>
      </c>
      <c r="V78" s="5" t="s">
        <v>647</v>
      </c>
    </row>
    <row r="79" spans="2:22" ht="15.75" thickBot="1" x14ac:dyDescent="0.3">
      <c r="B79" s="209"/>
      <c r="C79" s="212"/>
      <c r="D79" s="212"/>
      <c r="E79" s="212"/>
      <c r="F79" s="212"/>
      <c r="G79" s="212"/>
      <c r="H79" s="215"/>
      <c r="I79" s="230"/>
      <c r="J79" s="212"/>
      <c r="K79" s="212"/>
      <c r="L79" s="212"/>
      <c r="M79" s="212"/>
      <c r="N79" s="212"/>
      <c r="O79" s="215"/>
      <c r="P79" s="197"/>
      <c r="Q79" s="21">
        <v>5</v>
      </c>
      <c r="R79" s="19" t="s">
        <v>585</v>
      </c>
      <c r="S79" s="19" t="s">
        <v>150</v>
      </c>
      <c r="T79" s="19" t="s">
        <v>13</v>
      </c>
      <c r="U79" s="20">
        <v>24</v>
      </c>
      <c r="V79" s="28" t="s">
        <v>648</v>
      </c>
    </row>
    <row r="80" spans="2:22" x14ac:dyDescent="0.25">
      <c r="B80" s="216" t="s">
        <v>126</v>
      </c>
      <c r="C80" s="249" t="s">
        <v>323</v>
      </c>
      <c r="D80" s="219" t="s">
        <v>362</v>
      </c>
      <c r="E80" s="219" t="s">
        <v>151</v>
      </c>
      <c r="F80" s="201" t="s">
        <v>15</v>
      </c>
      <c r="G80" s="222">
        <v>29</v>
      </c>
      <c r="H80" s="204" t="s">
        <v>35</v>
      </c>
      <c r="I80" s="225">
        <v>35428</v>
      </c>
      <c r="J80" s="201" t="s">
        <v>405</v>
      </c>
      <c r="K80" s="201" t="s">
        <v>403</v>
      </c>
      <c r="L80" s="201" t="s">
        <v>416</v>
      </c>
      <c r="M80" s="201" t="s">
        <v>437</v>
      </c>
      <c r="N80" s="201" t="s">
        <v>456</v>
      </c>
      <c r="O80" s="204" t="s">
        <v>458</v>
      </c>
      <c r="P80" s="198" t="s">
        <v>662</v>
      </c>
      <c r="Q80" s="18">
        <v>1</v>
      </c>
      <c r="R80" s="17" t="s">
        <v>484</v>
      </c>
      <c r="S80" s="17" t="s">
        <v>151</v>
      </c>
      <c r="T80" s="17" t="s">
        <v>13</v>
      </c>
      <c r="U80" s="26">
        <v>28</v>
      </c>
      <c r="V80" s="121" t="s">
        <v>517</v>
      </c>
    </row>
    <row r="81" spans="2:22" x14ac:dyDescent="0.25">
      <c r="B81" s="217"/>
      <c r="C81" s="250"/>
      <c r="D81" s="220"/>
      <c r="E81" s="220"/>
      <c r="F81" s="202"/>
      <c r="G81" s="223"/>
      <c r="H81" s="205"/>
      <c r="I81" s="226"/>
      <c r="J81" s="202"/>
      <c r="K81" s="202"/>
      <c r="L81" s="202"/>
      <c r="M81" s="202"/>
      <c r="N81" s="202"/>
      <c r="O81" s="205"/>
      <c r="P81" s="199"/>
      <c r="Q81" s="4">
        <v>2</v>
      </c>
      <c r="R81" s="3" t="s">
        <v>532</v>
      </c>
      <c r="S81" s="3" t="s">
        <v>151</v>
      </c>
      <c r="T81" s="3" t="s">
        <v>15</v>
      </c>
      <c r="U81" s="25">
        <v>58</v>
      </c>
      <c r="V81" s="120" t="s">
        <v>547</v>
      </c>
    </row>
    <row r="82" spans="2:22" x14ac:dyDescent="0.25">
      <c r="B82" s="217"/>
      <c r="C82" s="250"/>
      <c r="D82" s="220"/>
      <c r="E82" s="220"/>
      <c r="F82" s="202"/>
      <c r="G82" s="223"/>
      <c r="H82" s="205"/>
      <c r="I82" s="226"/>
      <c r="J82" s="202"/>
      <c r="K82" s="202"/>
      <c r="L82" s="202"/>
      <c r="M82" s="202"/>
      <c r="N82" s="202"/>
      <c r="O82" s="205"/>
      <c r="P82" s="199"/>
      <c r="Q82" s="4">
        <v>3</v>
      </c>
      <c r="R82" s="3" t="s">
        <v>548</v>
      </c>
      <c r="S82" s="3" t="s">
        <v>151</v>
      </c>
      <c r="T82" s="3" t="s">
        <v>13</v>
      </c>
      <c r="U82" s="25">
        <v>50</v>
      </c>
      <c r="V82" s="120" t="s">
        <v>571</v>
      </c>
    </row>
    <row r="83" spans="2:22" x14ac:dyDescent="0.25">
      <c r="B83" s="217"/>
      <c r="C83" s="250"/>
      <c r="D83" s="220"/>
      <c r="E83" s="220"/>
      <c r="F83" s="202"/>
      <c r="G83" s="223"/>
      <c r="H83" s="205"/>
      <c r="I83" s="226"/>
      <c r="J83" s="202"/>
      <c r="K83" s="202"/>
      <c r="L83" s="202"/>
      <c r="M83" s="202"/>
      <c r="N83" s="202"/>
      <c r="O83" s="205"/>
      <c r="P83" s="199"/>
      <c r="Q83" s="4">
        <v>4</v>
      </c>
      <c r="R83" s="3" t="s">
        <v>400</v>
      </c>
      <c r="S83" s="3" t="s">
        <v>151</v>
      </c>
      <c r="T83" s="3" t="s">
        <v>15</v>
      </c>
      <c r="U83" s="25">
        <v>24</v>
      </c>
      <c r="V83" s="120" t="s">
        <v>647</v>
      </c>
    </row>
    <row r="84" spans="2:22" ht="15.75" thickBot="1" x14ac:dyDescent="0.3">
      <c r="B84" s="218"/>
      <c r="C84" s="251"/>
      <c r="D84" s="221"/>
      <c r="E84" s="221"/>
      <c r="F84" s="203"/>
      <c r="G84" s="224"/>
      <c r="H84" s="206"/>
      <c r="I84" s="227"/>
      <c r="J84" s="203"/>
      <c r="K84" s="203"/>
      <c r="L84" s="203"/>
      <c r="M84" s="203"/>
      <c r="N84" s="203"/>
      <c r="O84" s="206"/>
      <c r="P84" s="200"/>
      <c r="Q84" s="15">
        <v>5</v>
      </c>
      <c r="R84" s="14" t="s">
        <v>565</v>
      </c>
      <c r="S84" s="14" t="s">
        <v>151</v>
      </c>
      <c r="T84" s="14" t="s">
        <v>13</v>
      </c>
      <c r="U84" s="24">
        <v>21</v>
      </c>
      <c r="V84" s="122" t="s">
        <v>648</v>
      </c>
    </row>
    <row r="85" spans="2:22" x14ac:dyDescent="0.25">
      <c r="B85" s="207" t="s">
        <v>245</v>
      </c>
      <c r="C85" s="210" t="s">
        <v>332</v>
      </c>
      <c r="D85" s="231" t="s">
        <v>363</v>
      </c>
      <c r="E85" s="231" t="s">
        <v>192</v>
      </c>
      <c r="F85" s="210" t="s">
        <v>15</v>
      </c>
      <c r="G85" s="210">
        <v>27</v>
      </c>
      <c r="H85" s="213" t="s">
        <v>36</v>
      </c>
      <c r="I85" s="228">
        <v>36076</v>
      </c>
      <c r="J85" s="210" t="s">
        <v>403</v>
      </c>
      <c r="K85" s="210" t="s">
        <v>403</v>
      </c>
      <c r="L85" s="210" t="s">
        <v>423</v>
      </c>
      <c r="M85" s="210" t="s">
        <v>444</v>
      </c>
      <c r="N85" s="210" t="s">
        <v>457</v>
      </c>
      <c r="O85" s="213" t="s">
        <v>459</v>
      </c>
      <c r="P85" s="195" t="s">
        <v>663</v>
      </c>
      <c r="Q85" s="12">
        <v>1</v>
      </c>
      <c r="R85" s="11" t="s">
        <v>483</v>
      </c>
      <c r="S85" s="11" t="s">
        <v>192</v>
      </c>
      <c r="T85" s="11" t="s">
        <v>13</v>
      </c>
      <c r="U85" s="10">
        <v>23</v>
      </c>
      <c r="V85" s="9" t="s">
        <v>517</v>
      </c>
    </row>
    <row r="86" spans="2:22" x14ac:dyDescent="0.25">
      <c r="B86" s="208"/>
      <c r="C86" s="211"/>
      <c r="D86" s="232"/>
      <c r="E86" s="232"/>
      <c r="F86" s="211"/>
      <c r="G86" s="211"/>
      <c r="H86" s="214"/>
      <c r="I86" s="229"/>
      <c r="J86" s="211"/>
      <c r="K86" s="211"/>
      <c r="L86" s="211"/>
      <c r="M86" s="211"/>
      <c r="N86" s="211"/>
      <c r="O86" s="214"/>
      <c r="P86" s="196"/>
      <c r="Q86" s="8">
        <v>2</v>
      </c>
      <c r="R86" s="7" t="s">
        <v>523</v>
      </c>
      <c r="S86" s="7" t="s">
        <v>192</v>
      </c>
      <c r="T86" s="7" t="s">
        <v>15</v>
      </c>
      <c r="U86" s="6">
        <v>59</v>
      </c>
      <c r="V86" s="5" t="s">
        <v>547</v>
      </c>
    </row>
    <row r="87" spans="2:22" x14ac:dyDescent="0.25">
      <c r="B87" s="208"/>
      <c r="C87" s="211"/>
      <c r="D87" s="232"/>
      <c r="E87" s="232"/>
      <c r="F87" s="211"/>
      <c r="G87" s="211"/>
      <c r="H87" s="214"/>
      <c r="I87" s="229"/>
      <c r="J87" s="211"/>
      <c r="K87" s="211"/>
      <c r="L87" s="211"/>
      <c r="M87" s="211"/>
      <c r="N87" s="211"/>
      <c r="O87" s="214"/>
      <c r="P87" s="196"/>
      <c r="Q87" s="8">
        <v>3</v>
      </c>
      <c r="R87" s="7" t="s">
        <v>558</v>
      </c>
      <c r="S87" s="7" t="s">
        <v>192</v>
      </c>
      <c r="T87" s="7" t="s">
        <v>13</v>
      </c>
      <c r="U87" s="6">
        <v>50</v>
      </c>
      <c r="V87" s="5" t="s">
        <v>571</v>
      </c>
    </row>
    <row r="88" spans="2:22" x14ac:dyDescent="0.25">
      <c r="B88" s="208"/>
      <c r="C88" s="211"/>
      <c r="D88" s="232"/>
      <c r="E88" s="232"/>
      <c r="F88" s="211"/>
      <c r="G88" s="211"/>
      <c r="H88" s="214"/>
      <c r="I88" s="229"/>
      <c r="J88" s="211"/>
      <c r="K88" s="211"/>
      <c r="L88" s="211"/>
      <c r="M88" s="211"/>
      <c r="N88" s="211"/>
      <c r="O88" s="214"/>
      <c r="P88" s="196"/>
      <c r="Q88" s="8">
        <v>4</v>
      </c>
      <c r="R88" s="7" t="s">
        <v>540</v>
      </c>
      <c r="S88" s="7" t="s">
        <v>192</v>
      </c>
      <c r="T88" s="7" t="s">
        <v>15</v>
      </c>
      <c r="U88" s="6">
        <v>23</v>
      </c>
      <c r="V88" s="5" t="s">
        <v>647</v>
      </c>
    </row>
    <row r="89" spans="2:22" ht="15.75" thickBot="1" x14ac:dyDescent="0.3">
      <c r="B89" s="209"/>
      <c r="C89" s="212"/>
      <c r="D89" s="233"/>
      <c r="E89" s="233"/>
      <c r="F89" s="212"/>
      <c r="G89" s="212"/>
      <c r="H89" s="215"/>
      <c r="I89" s="230"/>
      <c r="J89" s="212"/>
      <c r="K89" s="212"/>
      <c r="L89" s="212"/>
      <c r="M89" s="212"/>
      <c r="N89" s="212"/>
      <c r="O89" s="215"/>
      <c r="P89" s="197"/>
      <c r="Q89" s="21">
        <v>5</v>
      </c>
      <c r="R89" s="19" t="s">
        <v>582</v>
      </c>
      <c r="S89" s="19" t="s">
        <v>192</v>
      </c>
      <c r="T89" s="19" t="s">
        <v>13</v>
      </c>
      <c r="U89" s="27">
        <v>25</v>
      </c>
      <c r="V89" s="28" t="s">
        <v>648</v>
      </c>
    </row>
    <row r="90" spans="2:22" x14ac:dyDescent="0.25">
      <c r="B90" s="252" t="s">
        <v>230</v>
      </c>
      <c r="C90" s="201" t="s">
        <v>267</v>
      </c>
      <c r="D90" s="201" t="s">
        <v>364</v>
      </c>
      <c r="E90" s="201" t="s">
        <v>193</v>
      </c>
      <c r="F90" s="201" t="s">
        <v>15</v>
      </c>
      <c r="G90" s="222">
        <v>33</v>
      </c>
      <c r="H90" s="204" t="s">
        <v>37</v>
      </c>
      <c r="I90" s="225">
        <v>34020</v>
      </c>
      <c r="J90" s="201" t="s">
        <v>404</v>
      </c>
      <c r="K90" s="201" t="s">
        <v>409</v>
      </c>
      <c r="L90" s="201" t="s">
        <v>414</v>
      </c>
      <c r="M90" s="201" t="s">
        <v>435</v>
      </c>
      <c r="N90" s="201" t="s">
        <v>456</v>
      </c>
      <c r="O90" s="204" t="s">
        <v>408</v>
      </c>
      <c r="P90" s="198"/>
      <c r="Q90" s="18">
        <v>1</v>
      </c>
      <c r="R90" s="17" t="s">
        <v>478</v>
      </c>
      <c r="S90" s="17" t="s">
        <v>193</v>
      </c>
      <c r="T90" s="17" t="s">
        <v>13</v>
      </c>
      <c r="U90" s="26">
        <v>30</v>
      </c>
      <c r="V90" s="121" t="s">
        <v>517</v>
      </c>
    </row>
    <row r="91" spans="2:22" x14ac:dyDescent="0.25">
      <c r="B91" s="253"/>
      <c r="C91" s="202"/>
      <c r="D91" s="202"/>
      <c r="E91" s="202"/>
      <c r="F91" s="202"/>
      <c r="G91" s="223"/>
      <c r="H91" s="205"/>
      <c r="I91" s="226"/>
      <c r="J91" s="202"/>
      <c r="K91" s="202"/>
      <c r="L91" s="202"/>
      <c r="M91" s="202"/>
      <c r="N91" s="202"/>
      <c r="O91" s="205"/>
      <c r="P91" s="199"/>
      <c r="Q91" s="4">
        <v>2</v>
      </c>
      <c r="R91" s="3" t="s">
        <v>382</v>
      </c>
      <c r="S91" s="3" t="s">
        <v>193</v>
      </c>
      <c r="T91" s="3" t="s">
        <v>15</v>
      </c>
      <c r="U91" s="25">
        <v>61</v>
      </c>
      <c r="V91" s="120" t="s">
        <v>547</v>
      </c>
    </row>
    <row r="92" spans="2:22" x14ac:dyDescent="0.25">
      <c r="B92" s="253"/>
      <c r="C92" s="202"/>
      <c r="D92" s="202"/>
      <c r="E92" s="202"/>
      <c r="F92" s="202"/>
      <c r="G92" s="223"/>
      <c r="H92" s="205"/>
      <c r="I92" s="226"/>
      <c r="J92" s="202"/>
      <c r="K92" s="202"/>
      <c r="L92" s="202"/>
      <c r="M92" s="202"/>
      <c r="N92" s="202"/>
      <c r="O92" s="205"/>
      <c r="P92" s="199"/>
      <c r="Q92" s="4">
        <v>3</v>
      </c>
      <c r="R92" s="3" t="s">
        <v>479</v>
      </c>
      <c r="S92" s="3" t="s">
        <v>193</v>
      </c>
      <c r="T92" s="3" t="s">
        <v>13</v>
      </c>
      <c r="U92" s="25">
        <v>56</v>
      </c>
      <c r="V92" s="120" t="s">
        <v>571</v>
      </c>
    </row>
    <row r="93" spans="2:22" x14ac:dyDescent="0.25">
      <c r="B93" s="253"/>
      <c r="C93" s="202"/>
      <c r="D93" s="202"/>
      <c r="E93" s="202"/>
      <c r="F93" s="202"/>
      <c r="G93" s="223"/>
      <c r="H93" s="205"/>
      <c r="I93" s="226"/>
      <c r="J93" s="202"/>
      <c r="K93" s="202"/>
      <c r="L93" s="202"/>
      <c r="M93" s="202"/>
      <c r="N93" s="202"/>
      <c r="O93" s="205"/>
      <c r="P93" s="199"/>
      <c r="Q93" s="4">
        <v>4</v>
      </c>
      <c r="R93" s="3" t="s">
        <v>534</v>
      </c>
      <c r="S93" s="3" t="s">
        <v>193</v>
      </c>
      <c r="T93" s="3" t="s">
        <v>15</v>
      </c>
      <c r="U93" s="25">
        <v>23</v>
      </c>
      <c r="V93" s="120" t="s">
        <v>647</v>
      </c>
    </row>
    <row r="94" spans="2:22" ht="15.75" thickBot="1" x14ac:dyDescent="0.3">
      <c r="B94" s="254"/>
      <c r="C94" s="203"/>
      <c r="D94" s="203"/>
      <c r="E94" s="203"/>
      <c r="F94" s="203"/>
      <c r="G94" s="224"/>
      <c r="H94" s="206"/>
      <c r="I94" s="227"/>
      <c r="J94" s="203"/>
      <c r="K94" s="203"/>
      <c r="L94" s="203"/>
      <c r="M94" s="203"/>
      <c r="N94" s="203"/>
      <c r="O94" s="206"/>
      <c r="P94" s="200"/>
      <c r="Q94" s="15">
        <v>5</v>
      </c>
      <c r="R94" s="14" t="s">
        <v>489</v>
      </c>
      <c r="S94" s="14" t="s">
        <v>193</v>
      </c>
      <c r="T94" s="14" t="s">
        <v>13</v>
      </c>
      <c r="U94" s="24">
        <v>24</v>
      </c>
      <c r="V94" s="122" t="s">
        <v>648</v>
      </c>
    </row>
    <row r="95" spans="2:22" x14ac:dyDescent="0.25">
      <c r="B95" s="207" t="s">
        <v>235</v>
      </c>
      <c r="C95" s="210" t="s">
        <v>324</v>
      </c>
      <c r="D95" s="210" t="s">
        <v>365</v>
      </c>
      <c r="E95" s="210" t="s">
        <v>219</v>
      </c>
      <c r="F95" s="210" t="s">
        <v>15</v>
      </c>
      <c r="G95" s="210">
        <v>31</v>
      </c>
      <c r="H95" s="213" t="s">
        <v>38</v>
      </c>
      <c r="I95" s="228">
        <v>34851</v>
      </c>
      <c r="J95" s="210" t="s">
        <v>402</v>
      </c>
      <c r="K95" s="210" t="s">
        <v>408</v>
      </c>
      <c r="L95" s="210" t="s">
        <v>412</v>
      </c>
      <c r="M95" s="210" t="s">
        <v>433</v>
      </c>
      <c r="N95" s="210" t="s">
        <v>456</v>
      </c>
      <c r="O95" s="213" t="s">
        <v>406</v>
      </c>
      <c r="P95" s="195"/>
      <c r="Q95" s="12">
        <v>1</v>
      </c>
      <c r="R95" s="11" t="s">
        <v>494</v>
      </c>
      <c r="S95" s="11" t="s">
        <v>219</v>
      </c>
      <c r="T95" s="11" t="s">
        <v>13</v>
      </c>
      <c r="U95" s="10">
        <v>29</v>
      </c>
      <c r="V95" s="9" t="s">
        <v>517</v>
      </c>
    </row>
    <row r="96" spans="2:22" x14ac:dyDescent="0.25">
      <c r="B96" s="208"/>
      <c r="C96" s="211"/>
      <c r="D96" s="211"/>
      <c r="E96" s="211"/>
      <c r="F96" s="211"/>
      <c r="G96" s="211"/>
      <c r="H96" s="214"/>
      <c r="I96" s="229"/>
      <c r="J96" s="211"/>
      <c r="K96" s="211"/>
      <c r="L96" s="211"/>
      <c r="M96" s="211"/>
      <c r="N96" s="211"/>
      <c r="O96" s="214"/>
      <c r="P96" s="196"/>
      <c r="Q96" s="8">
        <v>2</v>
      </c>
      <c r="R96" s="7" t="s">
        <v>530</v>
      </c>
      <c r="S96" s="7" t="s">
        <v>219</v>
      </c>
      <c r="T96" s="7" t="s">
        <v>15</v>
      </c>
      <c r="U96" s="6">
        <v>58</v>
      </c>
      <c r="V96" s="5" t="s">
        <v>547</v>
      </c>
    </row>
    <row r="97" spans="2:22" x14ac:dyDescent="0.25">
      <c r="B97" s="208"/>
      <c r="C97" s="211"/>
      <c r="D97" s="211"/>
      <c r="E97" s="211"/>
      <c r="F97" s="211"/>
      <c r="G97" s="211"/>
      <c r="H97" s="214"/>
      <c r="I97" s="229"/>
      <c r="J97" s="211"/>
      <c r="K97" s="211"/>
      <c r="L97" s="211"/>
      <c r="M97" s="211"/>
      <c r="N97" s="211"/>
      <c r="O97" s="214"/>
      <c r="P97" s="196"/>
      <c r="Q97" s="8">
        <v>3</v>
      </c>
      <c r="R97" s="7" t="s">
        <v>565</v>
      </c>
      <c r="S97" s="7" t="s">
        <v>219</v>
      </c>
      <c r="T97" s="7" t="s">
        <v>13</v>
      </c>
      <c r="U97" s="6">
        <v>54</v>
      </c>
      <c r="V97" s="5" t="s">
        <v>571</v>
      </c>
    </row>
    <row r="98" spans="2:22" x14ac:dyDescent="0.25">
      <c r="B98" s="208"/>
      <c r="C98" s="211"/>
      <c r="D98" s="211"/>
      <c r="E98" s="211"/>
      <c r="F98" s="211"/>
      <c r="G98" s="211"/>
      <c r="H98" s="214"/>
      <c r="I98" s="229"/>
      <c r="J98" s="211"/>
      <c r="K98" s="211"/>
      <c r="L98" s="211"/>
      <c r="M98" s="211"/>
      <c r="N98" s="211"/>
      <c r="O98" s="214"/>
      <c r="P98" s="196"/>
      <c r="Q98" s="8">
        <v>4</v>
      </c>
      <c r="R98" s="7" t="s">
        <v>385</v>
      </c>
      <c r="S98" s="7" t="s">
        <v>219</v>
      </c>
      <c r="T98" s="7" t="s">
        <v>15</v>
      </c>
      <c r="U98" s="6">
        <v>24</v>
      </c>
      <c r="V98" s="5" t="s">
        <v>647</v>
      </c>
    </row>
    <row r="99" spans="2:22" ht="15.75" thickBot="1" x14ac:dyDescent="0.3">
      <c r="B99" s="209"/>
      <c r="C99" s="212"/>
      <c r="D99" s="212"/>
      <c r="E99" s="212"/>
      <c r="F99" s="212"/>
      <c r="G99" s="212"/>
      <c r="H99" s="215"/>
      <c r="I99" s="230"/>
      <c r="J99" s="212"/>
      <c r="K99" s="212"/>
      <c r="L99" s="212"/>
      <c r="M99" s="212"/>
      <c r="N99" s="212"/>
      <c r="O99" s="215"/>
      <c r="P99" s="197"/>
      <c r="Q99" s="21">
        <v>5</v>
      </c>
      <c r="R99" s="19" t="s">
        <v>549</v>
      </c>
      <c r="S99" s="19" t="s">
        <v>219</v>
      </c>
      <c r="T99" s="19" t="s">
        <v>13</v>
      </c>
      <c r="U99" s="27">
        <v>21</v>
      </c>
      <c r="V99" s="28" t="s">
        <v>648</v>
      </c>
    </row>
    <row r="100" spans="2:22" x14ac:dyDescent="0.25">
      <c r="B100" s="216" t="s">
        <v>106</v>
      </c>
      <c r="C100" s="249" t="s">
        <v>280</v>
      </c>
      <c r="D100" s="219" t="s">
        <v>366</v>
      </c>
      <c r="E100" s="219" t="s">
        <v>194</v>
      </c>
      <c r="F100" s="201" t="s">
        <v>15</v>
      </c>
      <c r="G100" s="222">
        <v>33</v>
      </c>
      <c r="H100" s="204" t="s">
        <v>39</v>
      </c>
      <c r="I100" s="225">
        <v>34039</v>
      </c>
      <c r="J100" s="201" t="s">
        <v>405</v>
      </c>
      <c r="K100" s="201" t="s">
        <v>406</v>
      </c>
      <c r="L100" s="201" t="s">
        <v>418</v>
      </c>
      <c r="M100" s="201" t="s">
        <v>439</v>
      </c>
      <c r="N100" s="201" t="s">
        <v>456</v>
      </c>
      <c r="O100" s="204" t="s">
        <v>459</v>
      </c>
      <c r="P100" s="198" t="s">
        <v>664</v>
      </c>
      <c r="Q100" s="18">
        <v>1</v>
      </c>
      <c r="R100" s="17" t="s">
        <v>509</v>
      </c>
      <c r="S100" s="17" t="s">
        <v>194</v>
      </c>
      <c r="T100" s="17" t="s">
        <v>13</v>
      </c>
      <c r="U100" s="16">
        <v>24</v>
      </c>
      <c r="V100" s="121" t="s">
        <v>517</v>
      </c>
    </row>
    <row r="101" spans="2:22" x14ac:dyDescent="0.25">
      <c r="B101" s="217"/>
      <c r="C101" s="250"/>
      <c r="D101" s="220"/>
      <c r="E101" s="220"/>
      <c r="F101" s="202"/>
      <c r="G101" s="223"/>
      <c r="H101" s="205"/>
      <c r="I101" s="226"/>
      <c r="J101" s="202"/>
      <c r="K101" s="202"/>
      <c r="L101" s="202"/>
      <c r="M101" s="202"/>
      <c r="N101" s="202"/>
      <c r="O101" s="205"/>
      <c r="P101" s="199"/>
      <c r="Q101" s="4">
        <v>2</v>
      </c>
      <c r="R101" s="3" t="s">
        <v>518</v>
      </c>
      <c r="S101" s="3" t="s">
        <v>194</v>
      </c>
      <c r="T101" s="3" t="s">
        <v>15</v>
      </c>
      <c r="U101" s="2">
        <v>58</v>
      </c>
      <c r="V101" s="120" t="s">
        <v>547</v>
      </c>
    </row>
    <row r="102" spans="2:22" x14ac:dyDescent="0.25">
      <c r="B102" s="217"/>
      <c r="C102" s="250"/>
      <c r="D102" s="220"/>
      <c r="E102" s="220"/>
      <c r="F102" s="202"/>
      <c r="G102" s="223"/>
      <c r="H102" s="205"/>
      <c r="I102" s="226"/>
      <c r="J102" s="202"/>
      <c r="K102" s="202"/>
      <c r="L102" s="202"/>
      <c r="M102" s="202"/>
      <c r="N102" s="202"/>
      <c r="O102" s="205"/>
      <c r="P102" s="199"/>
      <c r="Q102" s="4">
        <v>3</v>
      </c>
      <c r="R102" s="3" t="s">
        <v>472</v>
      </c>
      <c r="S102" s="3" t="s">
        <v>194</v>
      </c>
      <c r="T102" s="3" t="s">
        <v>13</v>
      </c>
      <c r="U102" s="2">
        <v>54</v>
      </c>
      <c r="V102" s="120" t="s">
        <v>571</v>
      </c>
    </row>
    <row r="103" spans="2:22" x14ac:dyDescent="0.25">
      <c r="B103" s="217"/>
      <c r="C103" s="250"/>
      <c r="D103" s="220"/>
      <c r="E103" s="220"/>
      <c r="F103" s="202"/>
      <c r="G103" s="223"/>
      <c r="H103" s="205"/>
      <c r="I103" s="226"/>
      <c r="J103" s="202"/>
      <c r="K103" s="202"/>
      <c r="L103" s="202"/>
      <c r="M103" s="202"/>
      <c r="N103" s="202"/>
      <c r="O103" s="205"/>
      <c r="P103" s="199"/>
      <c r="Q103" s="4">
        <v>4</v>
      </c>
      <c r="R103" s="3" t="s">
        <v>392</v>
      </c>
      <c r="S103" s="3" t="s">
        <v>194</v>
      </c>
      <c r="T103" s="3" t="s">
        <v>15</v>
      </c>
      <c r="U103" s="2">
        <v>21</v>
      </c>
      <c r="V103" s="120" t="s">
        <v>647</v>
      </c>
    </row>
    <row r="104" spans="2:22" ht="15.75" thickBot="1" x14ac:dyDescent="0.3">
      <c r="B104" s="218"/>
      <c r="C104" s="251"/>
      <c r="D104" s="221"/>
      <c r="E104" s="221"/>
      <c r="F104" s="203"/>
      <c r="G104" s="224"/>
      <c r="H104" s="206"/>
      <c r="I104" s="227"/>
      <c r="J104" s="203"/>
      <c r="K104" s="203"/>
      <c r="L104" s="203"/>
      <c r="M104" s="203"/>
      <c r="N104" s="203"/>
      <c r="O104" s="206"/>
      <c r="P104" s="200"/>
      <c r="Q104" s="15">
        <v>5</v>
      </c>
      <c r="R104" s="14" t="s">
        <v>564</v>
      </c>
      <c r="S104" s="14" t="s">
        <v>194</v>
      </c>
      <c r="T104" s="14" t="s">
        <v>13</v>
      </c>
      <c r="U104" s="13">
        <v>21</v>
      </c>
      <c r="V104" s="122" t="s">
        <v>648</v>
      </c>
    </row>
    <row r="105" spans="2:22" x14ac:dyDescent="0.25">
      <c r="B105" s="207" t="s">
        <v>133</v>
      </c>
      <c r="C105" s="210" t="s">
        <v>335</v>
      </c>
      <c r="D105" s="231" t="s">
        <v>367</v>
      </c>
      <c r="E105" s="231" t="s">
        <v>253</v>
      </c>
      <c r="F105" s="210" t="s">
        <v>15</v>
      </c>
      <c r="G105" s="210">
        <v>27</v>
      </c>
      <c r="H105" s="213" t="s">
        <v>40</v>
      </c>
      <c r="I105" s="228">
        <v>36235</v>
      </c>
      <c r="J105" s="210" t="s">
        <v>405</v>
      </c>
      <c r="K105" s="210" t="s">
        <v>405</v>
      </c>
      <c r="L105" s="210" t="s">
        <v>416</v>
      </c>
      <c r="M105" s="210" t="s">
        <v>445</v>
      </c>
      <c r="N105" s="210" t="s">
        <v>456</v>
      </c>
      <c r="O105" s="213" t="s">
        <v>408</v>
      </c>
      <c r="P105" s="195" t="s">
        <v>665</v>
      </c>
      <c r="Q105" s="12">
        <v>1</v>
      </c>
      <c r="R105" s="11" t="s">
        <v>513</v>
      </c>
      <c r="S105" s="11" t="s">
        <v>253</v>
      </c>
      <c r="T105" s="11" t="s">
        <v>13</v>
      </c>
      <c r="U105" s="10">
        <v>23</v>
      </c>
      <c r="V105" s="9" t="s">
        <v>517</v>
      </c>
    </row>
    <row r="106" spans="2:22" x14ac:dyDescent="0.25">
      <c r="B106" s="208"/>
      <c r="C106" s="211"/>
      <c r="D106" s="232"/>
      <c r="E106" s="232"/>
      <c r="F106" s="211"/>
      <c r="G106" s="211"/>
      <c r="H106" s="214"/>
      <c r="I106" s="229"/>
      <c r="J106" s="211"/>
      <c r="K106" s="211"/>
      <c r="L106" s="211"/>
      <c r="M106" s="211"/>
      <c r="N106" s="211"/>
      <c r="O106" s="214"/>
      <c r="P106" s="196"/>
      <c r="Q106" s="8">
        <v>2</v>
      </c>
      <c r="R106" s="7" t="s">
        <v>358</v>
      </c>
      <c r="S106" s="7" t="s">
        <v>253</v>
      </c>
      <c r="T106" s="7" t="s">
        <v>15</v>
      </c>
      <c r="U106" s="6">
        <v>55</v>
      </c>
      <c r="V106" s="5" t="s">
        <v>547</v>
      </c>
    </row>
    <row r="107" spans="2:22" x14ac:dyDescent="0.25">
      <c r="B107" s="208"/>
      <c r="C107" s="211"/>
      <c r="D107" s="232"/>
      <c r="E107" s="232"/>
      <c r="F107" s="211"/>
      <c r="G107" s="211"/>
      <c r="H107" s="214"/>
      <c r="I107" s="229"/>
      <c r="J107" s="211"/>
      <c r="K107" s="211"/>
      <c r="L107" s="211"/>
      <c r="M107" s="211"/>
      <c r="N107" s="211"/>
      <c r="O107" s="214"/>
      <c r="P107" s="196"/>
      <c r="Q107" s="8">
        <v>3</v>
      </c>
      <c r="R107" s="7" t="s">
        <v>552</v>
      </c>
      <c r="S107" s="7" t="s">
        <v>253</v>
      </c>
      <c r="T107" s="7" t="s">
        <v>13</v>
      </c>
      <c r="U107" s="6">
        <v>58</v>
      </c>
      <c r="V107" s="5" t="s">
        <v>571</v>
      </c>
    </row>
    <row r="108" spans="2:22" x14ac:dyDescent="0.25">
      <c r="B108" s="208"/>
      <c r="C108" s="211"/>
      <c r="D108" s="232"/>
      <c r="E108" s="232"/>
      <c r="F108" s="211"/>
      <c r="G108" s="211"/>
      <c r="H108" s="214"/>
      <c r="I108" s="229"/>
      <c r="J108" s="211"/>
      <c r="K108" s="211"/>
      <c r="L108" s="211"/>
      <c r="M108" s="211"/>
      <c r="N108" s="211"/>
      <c r="O108" s="214"/>
      <c r="P108" s="196"/>
      <c r="Q108" s="8">
        <v>4</v>
      </c>
      <c r="R108" s="7" t="s">
        <v>576</v>
      </c>
      <c r="S108" s="7" t="s">
        <v>253</v>
      </c>
      <c r="T108" s="7" t="s">
        <v>15</v>
      </c>
      <c r="U108" s="6">
        <v>23</v>
      </c>
      <c r="V108" s="5" t="s">
        <v>647</v>
      </c>
    </row>
    <row r="109" spans="2:22" ht="15.75" thickBot="1" x14ac:dyDescent="0.3">
      <c r="B109" s="209"/>
      <c r="C109" s="212"/>
      <c r="D109" s="233"/>
      <c r="E109" s="233"/>
      <c r="F109" s="212"/>
      <c r="G109" s="212"/>
      <c r="H109" s="215"/>
      <c r="I109" s="230"/>
      <c r="J109" s="212"/>
      <c r="K109" s="212"/>
      <c r="L109" s="212"/>
      <c r="M109" s="212"/>
      <c r="N109" s="212"/>
      <c r="O109" s="215"/>
      <c r="P109" s="197"/>
      <c r="Q109" s="21">
        <v>5</v>
      </c>
      <c r="R109" s="19" t="s">
        <v>495</v>
      </c>
      <c r="S109" s="19" t="s">
        <v>253</v>
      </c>
      <c r="T109" s="19" t="s">
        <v>13</v>
      </c>
      <c r="U109" s="27">
        <v>24</v>
      </c>
      <c r="V109" s="28" t="s">
        <v>648</v>
      </c>
    </row>
    <row r="110" spans="2:22" x14ac:dyDescent="0.25">
      <c r="B110" s="252" t="s">
        <v>242</v>
      </c>
      <c r="C110" s="201" t="s">
        <v>282</v>
      </c>
      <c r="D110" s="201" t="s">
        <v>368</v>
      </c>
      <c r="E110" s="201" t="s">
        <v>152</v>
      </c>
      <c r="F110" s="201" t="s">
        <v>15</v>
      </c>
      <c r="G110" s="222">
        <v>27</v>
      </c>
      <c r="H110" s="204" t="s">
        <v>41</v>
      </c>
      <c r="I110" s="225">
        <v>36304</v>
      </c>
      <c r="J110" s="201" t="s">
        <v>406</v>
      </c>
      <c r="K110" s="201" t="s">
        <v>406</v>
      </c>
      <c r="L110" s="201" t="s">
        <v>421</v>
      </c>
      <c r="M110" s="201" t="s">
        <v>442</v>
      </c>
      <c r="N110" s="201" t="s">
        <v>457</v>
      </c>
      <c r="O110" s="204" t="s">
        <v>406</v>
      </c>
      <c r="P110" s="198"/>
      <c r="Q110" s="18">
        <v>1</v>
      </c>
      <c r="R110" s="17" t="s">
        <v>487</v>
      </c>
      <c r="S110" s="17" t="s">
        <v>152</v>
      </c>
      <c r="T110" s="17" t="s">
        <v>13</v>
      </c>
      <c r="U110" s="16">
        <v>31</v>
      </c>
      <c r="V110" s="121" t="s">
        <v>517</v>
      </c>
    </row>
    <row r="111" spans="2:22" x14ac:dyDescent="0.25">
      <c r="B111" s="253"/>
      <c r="C111" s="202"/>
      <c r="D111" s="202"/>
      <c r="E111" s="202"/>
      <c r="F111" s="202"/>
      <c r="G111" s="223"/>
      <c r="H111" s="205"/>
      <c r="I111" s="226"/>
      <c r="J111" s="202"/>
      <c r="K111" s="202"/>
      <c r="L111" s="202"/>
      <c r="M111" s="202"/>
      <c r="N111" s="202"/>
      <c r="O111" s="205"/>
      <c r="P111" s="199"/>
      <c r="Q111" s="4">
        <v>2</v>
      </c>
      <c r="R111" s="3" t="s">
        <v>527</v>
      </c>
      <c r="S111" s="3" t="s">
        <v>152</v>
      </c>
      <c r="T111" s="3" t="s">
        <v>15</v>
      </c>
      <c r="U111" s="2">
        <v>61</v>
      </c>
      <c r="V111" s="120" t="s">
        <v>547</v>
      </c>
    </row>
    <row r="112" spans="2:22" x14ac:dyDescent="0.25">
      <c r="B112" s="253"/>
      <c r="C112" s="202"/>
      <c r="D112" s="202"/>
      <c r="E112" s="202"/>
      <c r="F112" s="202"/>
      <c r="G112" s="223"/>
      <c r="H112" s="205"/>
      <c r="I112" s="226"/>
      <c r="J112" s="202"/>
      <c r="K112" s="202"/>
      <c r="L112" s="202"/>
      <c r="M112" s="202"/>
      <c r="N112" s="202"/>
      <c r="O112" s="205"/>
      <c r="P112" s="199"/>
      <c r="Q112" s="4">
        <v>3</v>
      </c>
      <c r="R112" s="3" t="s">
        <v>490</v>
      </c>
      <c r="S112" s="3" t="s">
        <v>152</v>
      </c>
      <c r="T112" s="3" t="s">
        <v>13</v>
      </c>
      <c r="U112" s="25">
        <v>50</v>
      </c>
      <c r="V112" s="120" t="s">
        <v>571</v>
      </c>
    </row>
    <row r="113" spans="2:22" x14ac:dyDescent="0.25">
      <c r="B113" s="253"/>
      <c r="C113" s="202"/>
      <c r="D113" s="202"/>
      <c r="E113" s="202"/>
      <c r="F113" s="202"/>
      <c r="G113" s="223"/>
      <c r="H113" s="205"/>
      <c r="I113" s="226"/>
      <c r="J113" s="202"/>
      <c r="K113" s="202"/>
      <c r="L113" s="202"/>
      <c r="M113" s="202"/>
      <c r="N113" s="202"/>
      <c r="O113" s="205"/>
      <c r="P113" s="199"/>
      <c r="Q113" s="4">
        <v>4</v>
      </c>
      <c r="R113" s="3" t="s">
        <v>194</v>
      </c>
      <c r="S113" s="3" t="s">
        <v>152</v>
      </c>
      <c r="T113" s="3" t="s">
        <v>15</v>
      </c>
      <c r="U113" s="25">
        <v>23</v>
      </c>
      <c r="V113" s="120" t="s">
        <v>647</v>
      </c>
    </row>
    <row r="114" spans="2:22" ht="15.75" thickBot="1" x14ac:dyDescent="0.3">
      <c r="B114" s="254"/>
      <c r="C114" s="203"/>
      <c r="D114" s="203"/>
      <c r="E114" s="203"/>
      <c r="F114" s="203"/>
      <c r="G114" s="224"/>
      <c r="H114" s="206"/>
      <c r="I114" s="227"/>
      <c r="J114" s="203"/>
      <c r="K114" s="203"/>
      <c r="L114" s="203"/>
      <c r="M114" s="203"/>
      <c r="N114" s="203"/>
      <c r="O114" s="206"/>
      <c r="P114" s="200"/>
      <c r="Q114" s="15">
        <v>5</v>
      </c>
      <c r="R114" s="14" t="s">
        <v>552</v>
      </c>
      <c r="S114" s="14" t="s">
        <v>152</v>
      </c>
      <c r="T114" s="14" t="s">
        <v>13</v>
      </c>
      <c r="U114" s="24">
        <v>22</v>
      </c>
      <c r="V114" s="122" t="s">
        <v>648</v>
      </c>
    </row>
    <row r="115" spans="2:22" x14ac:dyDescent="0.25">
      <c r="B115" s="207" t="s">
        <v>127</v>
      </c>
      <c r="C115" s="210" t="s">
        <v>273</v>
      </c>
      <c r="D115" s="210" t="s">
        <v>369</v>
      </c>
      <c r="E115" s="210" t="s">
        <v>153</v>
      </c>
      <c r="F115" s="210" t="s">
        <v>15</v>
      </c>
      <c r="G115" s="210">
        <v>31</v>
      </c>
      <c r="H115" s="213" t="s">
        <v>42</v>
      </c>
      <c r="I115" s="228">
        <v>34623</v>
      </c>
      <c r="J115" s="210" t="s">
        <v>402</v>
      </c>
      <c r="K115" s="210" t="s">
        <v>411</v>
      </c>
      <c r="L115" s="210" t="s">
        <v>424</v>
      </c>
      <c r="M115" s="210" t="s">
        <v>446</v>
      </c>
      <c r="N115" s="210" t="s">
        <v>456</v>
      </c>
      <c r="O115" s="213" t="s">
        <v>459</v>
      </c>
      <c r="P115" s="195"/>
      <c r="Q115" s="12">
        <v>1</v>
      </c>
      <c r="R115" s="11" t="s">
        <v>491</v>
      </c>
      <c r="S115" s="11" t="s">
        <v>153</v>
      </c>
      <c r="T115" s="11" t="s">
        <v>13</v>
      </c>
      <c r="U115" s="23">
        <v>28</v>
      </c>
      <c r="V115" s="9" t="s">
        <v>517</v>
      </c>
    </row>
    <row r="116" spans="2:22" x14ac:dyDescent="0.25">
      <c r="B116" s="208"/>
      <c r="C116" s="211"/>
      <c r="D116" s="211"/>
      <c r="E116" s="211"/>
      <c r="F116" s="211"/>
      <c r="G116" s="211"/>
      <c r="H116" s="214"/>
      <c r="I116" s="229"/>
      <c r="J116" s="211"/>
      <c r="K116" s="211"/>
      <c r="L116" s="211"/>
      <c r="M116" s="211"/>
      <c r="N116" s="211"/>
      <c r="O116" s="214"/>
      <c r="P116" s="196"/>
      <c r="Q116" s="8">
        <v>2</v>
      </c>
      <c r="R116" s="7" t="s">
        <v>533</v>
      </c>
      <c r="S116" s="7" t="s">
        <v>153</v>
      </c>
      <c r="T116" s="7" t="s">
        <v>15</v>
      </c>
      <c r="U116" s="22">
        <v>58</v>
      </c>
      <c r="V116" s="5" t="s">
        <v>547</v>
      </c>
    </row>
    <row r="117" spans="2:22" x14ac:dyDescent="0.25">
      <c r="B117" s="208"/>
      <c r="C117" s="211"/>
      <c r="D117" s="211"/>
      <c r="E117" s="211"/>
      <c r="F117" s="211"/>
      <c r="G117" s="211"/>
      <c r="H117" s="214"/>
      <c r="I117" s="229"/>
      <c r="J117" s="211"/>
      <c r="K117" s="211"/>
      <c r="L117" s="211"/>
      <c r="M117" s="211"/>
      <c r="N117" s="211"/>
      <c r="O117" s="214"/>
      <c r="P117" s="196"/>
      <c r="Q117" s="8">
        <v>3</v>
      </c>
      <c r="R117" s="7" t="s">
        <v>489</v>
      </c>
      <c r="S117" s="7" t="s">
        <v>153</v>
      </c>
      <c r="T117" s="7" t="s">
        <v>13</v>
      </c>
      <c r="U117" s="22">
        <v>59</v>
      </c>
      <c r="V117" s="5" t="s">
        <v>571</v>
      </c>
    </row>
    <row r="118" spans="2:22" x14ac:dyDescent="0.25">
      <c r="B118" s="208"/>
      <c r="C118" s="211"/>
      <c r="D118" s="211"/>
      <c r="E118" s="211"/>
      <c r="F118" s="211"/>
      <c r="G118" s="211"/>
      <c r="H118" s="214"/>
      <c r="I118" s="229"/>
      <c r="J118" s="211"/>
      <c r="K118" s="211"/>
      <c r="L118" s="211"/>
      <c r="M118" s="211"/>
      <c r="N118" s="211"/>
      <c r="O118" s="214"/>
      <c r="P118" s="196"/>
      <c r="Q118" s="8">
        <v>4</v>
      </c>
      <c r="R118" s="7" t="s">
        <v>194</v>
      </c>
      <c r="S118" s="7" t="s">
        <v>153</v>
      </c>
      <c r="T118" s="7" t="s">
        <v>15</v>
      </c>
      <c r="U118" s="22">
        <v>23</v>
      </c>
      <c r="V118" s="5" t="s">
        <v>647</v>
      </c>
    </row>
    <row r="119" spans="2:22" ht="15.75" thickBot="1" x14ac:dyDescent="0.3">
      <c r="B119" s="209"/>
      <c r="C119" s="212"/>
      <c r="D119" s="212"/>
      <c r="E119" s="212"/>
      <c r="F119" s="212"/>
      <c r="G119" s="212"/>
      <c r="H119" s="215"/>
      <c r="I119" s="230"/>
      <c r="J119" s="212"/>
      <c r="K119" s="212"/>
      <c r="L119" s="212"/>
      <c r="M119" s="212"/>
      <c r="N119" s="212"/>
      <c r="O119" s="215"/>
      <c r="P119" s="197"/>
      <c r="Q119" s="21">
        <v>5</v>
      </c>
      <c r="R119" s="19" t="s">
        <v>506</v>
      </c>
      <c r="S119" s="19" t="s">
        <v>153</v>
      </c>
      <c r="T119" s="19" t="s">
        <v>13</v>
      </c>
      <c r="U119" s="20">
        <v>24</v>
      </c>
      <c r="V119" s="28" t="s">
        <v>648</v>
      </c>
    </row>
    <row r="120" spans="2:22" x14ac:dyDescent="0.25">
      <c r="B120" s="216" t="s">
        <v>139</v>
      </c>
      <c r="C120" s="249" t="s">
        <v>322</v>
      </c>
      <c r="D120" s="219" t="s">
        <v>370</v>
      </c>
      <c r="E120" s="219" t="s">
        <v>154</v>
      </c>
      <c r="F120" s="201" t="s">
        <v>15</v>
      </c>
      <c r="G120" s="222">
        <v>30</v>
      </c>
      <c r="H120" s="204" t="s">
        <v>43</v>
      </c>
      <c r="I120" s="225">
        <v>35190</v>
      </c>
      <c r="J120" s="201" t="s">
        <v>404</v>
      </c>
      <c r="K120" s="201" t="s">
        <v>410</v>
      </c>
      <c r="L120" s="201" t="s">
        <v>425</v>
      </c>
      <c r="M120" s="255" t="s">
        <v>447</v>
      </c>
      <c r="N120" s="201" t="s">
        <v>457</v>
      </c>
      <c r="O120" s="204" t="s">
        <v>406</v>
      </c>
      <c r="P120" s="198" t="s">
        <v>666</v>
      </c>
      <c r="Q120" s="18">
        <v>1</v>
      </c>
      <c r="R120" s="17" t="s">
        <v>476</v>
      </c>
      <c r="S120" s="17" t="s">
        <v>154</v>
      </c>
      <c r="T120" s="17" t="s">
        <v>13</v>
      </c>
      <c r="U120" s="26">
        <v>28</v>
      </c>
      <c r="V120" s="121" t="s">
        <v>517</v>
      </c>
    </row>
    <row r="121" spans="2:22" x14ac:dyDescent="0.25">
      <c r="B121" s="217"/>
      <c r="C121" s="250"/>
      <c r="D121" s="220"/>
      <c r="E121" s="220"/>
      <c r="F121" s="202"/>
      <c r="G121" s="223"/>
      <c r="H121" s="205"/>
      <c r="I121" s="226"/>
      <c r="J121" s="202"/>
      <c r="K121" s="202"/>
      <c r="L121" s="202"/>
      <c r="M121" s="256"/>
      <c r="N121" s="202"/>
      <c r="O121" s="205"/>
      <c r="P121" s="199"/>
      <c r="Q121" s="4">
        <v>2</v>
      </c>
      <c r="R121" s="3" t="s">
        <v>520</v>
      </c>
      <c r="S121" s="3" t="s">
        <v>154</v>
      </c>
      <c r="T121" s="3" t="s">
        <v>15</v>
      </c>
      <c r="U121" s="25">
        <v>60</v>
      </c>
      <c r="V121" s="120" t="s">
        <v>547</v>
      </c>
    </row>
    <row r="122" spans="2:22" x14ac:dyDescent="0.25">
      <c r="B122" s="217"/>
      <c r="C122" s="250"/>
      <c r="D122" s="220"/>
      <c r="E122" s="220"/>
      <c r="F122" s="202"/>
      <c r="G122" s="223"/>
      <c r="H122" s="205"/>
      <c r="I122" s="226"/>
      <c r="J122" s="202"/>
      <c r="K122" s="202"/>
      <c r="L122" s="202"/>
      <c r="M122" s="256"/>
      <c r="N122" s="202"/>
      <c r="O122" s="205"/>
      <c r="P122" s="199"/>
      <c r="Q122" s="4">
        <v>3</v>
      </c>
      <c r="R122" s="3" t="s">
        <v>488</v>
      </c>
      <c r="S122" s="3" t="s">
        <v>154</v>
      </c>
      <c r="T122" s="3" t="s">
        <v>13</v>
      </c>
      <c r="U122" s="25">
        <v>56</v>
      </c>
      <c r="V122" s="120" t="s">
        <v>571</v>
      </c>
    </row>
    <row r="123" spans="2:22" x14ac:dyDescent="0.25">
      <c r="B123" s="217"/>
      <c r="C123" s="250"/>
      <c r="D123" s="220"/>
      <c r="E123" s="220"/>
      <c r="F123" s="202"/>
      <c r="G123" s="223"/>
      <c r="H123" s="205"/>
      <c r="I123" s="226"/>
      <c r="J123" s="202"/>
      <c r="K123" s="202"/>
      <c r="L123" s="202"/>
      <c r="M123" s="256"/>
      <c r="N123" s="202"/>
      <c r="O123" s="205"/>
      <c r="P123" s="199"/>
      <c r="Q123" s="4">
        <v>4</v>
      </c>
      <c r="R123" s="3" t="s">
        <v>577</v>
      </c>
      <c r="S123" s="3" t="s">
        <v>154</v>
      </c>
      <c r="T123" s="3" t="s">
        <v>15</v>
      </c>
      <c r="U123" s="25">
        <v>24</v>
      </c>
      <c r="V123" s="120" t="s">
        <v>647</v>
      </c>
    </row>
    <row r="124" spans="2:22" ht="15.75" thickBot="1" x14ac:dyDescent="0.3">
      <c r="B124" s="218"/>
      <c r="C124" s="251"/>
      <c r="D124" s="221"/>
      <c r="E124" s="221"/>
      <c r="F124" s="203"/>
      <c r="G124" s="224"/>
      <c r="H124" s="206"/>
      <c r="I124" s="227"/>
      <c r="J124" s="203"/>
      <c r="K124" s="203"/>
      <c r="L124" s="203"/>
      <c r="M124" s="257"/>
      <c r="N124" s="203"/>
      <c r="O124" s="206"/>
      <c r="P124" s="200"/>
      <c r="Q124" s="15">
        <v>5</v>
      </c>
      <c r="R124" s="14" t="s">
        <v>586</v>
      </c>
      <c r="S124" s="14" t="s">
        <v>154</v>
      </c>
      <c r="T124" s="14" t="s">
        <v>13</v>
      </c>
      <c r="U124" s="24">
        <v>24</v>
      </c>
      <c r="V124" s="122" t="s">
        <v>648</v>
      </c>
    </row>
    <row r="125" spans="2:22" x14ac:dyDescent="0.25">
      <c r="B125" s="207" t="s">
        <v>136</v>
      </c>
      <c r="C125" s="210" t="s">
        <v>270</v>
      </c>
      <c r="D125" s="210" t="s">
        <v>194</v>
      </c>
      <c r="E125" s="210" t="s">
        <v>197</v>
      </c>
      <c r="F125" s="210" t="s">
        <v>15</v>
      </c>
      <c r="G125" s="210">
        <v>28</v>
      </c>
      <c r="H125" s="213" t="s">
        <v>44</v>
      </c>
      <c r="I125" s="228">
        <v>35875</v>
      </c>
      <c r="J125" s="210" t="s">
        <v>404</v>
      </c>
      <c r="K125" s="210" t="s">
        <v>406</v>
      </c>
      <c r="L125" s="210" t="s">
        <v>417</v>
      </c>
      <c r="M125" s="210" t="s">
        <v>438</v>
      </c>
      <c r="N125" s="210" t="s">
        <v>457</v>
      </c>
      <c r="O125" s="213" t="s">
        <v>458</v>
      </c>
      <c r="P125" s="195"/>
      <c r="Q125" s="12">
        <v>1</v>
      </c>
      <c r="R125" s="11" t="s">
        <v>482</v>
      </c>
      <c r="S125" s="11" t="s">
        <v>197</v>
      </c>
      <c r="T125" s="11" t="s">
        <v>13</v>
      </c>
      <c r="U125" s="23">
        <v>25</v>
      </c>
      <c r="V125" s="9" t="s">
        <v>517</v>
      </c>
    </row>
    <row r="126" spans="2:22" x14ac:dyDescent="0.25">
      <c r="B126" s="208"/>
      <c r="C126" s="211"/>
      <c r="D126" s="211"/>
      <c r="E126" s="211"/>
      <c r="F126" s="211"/>
      <c r="G126" s="211"/>
      <c r="H126" s="214"/>
      <c r="I126" s="229"/>
      <c r="J126" s="211"/>
      <c r="K126" s="211"/>
      <c r="L126" s="211"/>
      <c r="M126" s="211"/>
      <c r="N126" s="211"/>
      <c r="O126" s="214"/>
      <c r="P126" s="196"/>
      <c r="Q126" s="8">
        <v>2</v>
      </c>
      <c r="R126" s="7" t="s">
        <v>538</v>
      </c>
      <c r="S126" s="7" t="s">
        <v>197</v>
      </c>
      <c r="T126" s="7" t="s">
        <v>15</v>
      </c>
      <c r="U126" s="22">
        <v>59</v>
      </c>
      <c r="V126" s="5" t="s">
        <v>547</v>
      </c>
    </row>
    <row r="127" spans="2:22" x14ac:dyDescent="0.25">
      <c r="B127" s="208"/>
      <c r="C127" s="211"/>
      <c r="D127" s="211"/>
      <c r="E127" s="211"/>
      <c r="F127" s="211"/>
      <c r="G127" s="211"/>
      <c r="H127" s="214"/>
      <c r="I127" s="229"/>
      <c r="J127" s="211"/>
      <c r="K127" s="211"/>
      <c r="L127" s="211"/>
      <c r="M127" s="211"/>
      <c r="N127" s="211"/>
      <c r="O127" s="214"/>
      <c r="P127" s="196"/>
      <c r="Q127" s="8">
        <v>3</v>
      </c>
      <c r="R127" s="7" t="s">
        <v>550</v>
      </c>
      <c r="S127" s="7" t="s">
        <v>197</v>
      </c>
      <c r="T127" s="7" t="s">
        <v>13</v>
      </c>
      <c r="U127" s="22">
        <v>55</v>
      </c>
      <c r="V127" s="5" t="s">
        <v>571</v>
      </c>
    </row>
    <row r="128" spans="2:22" x14ac:dyDescent="0.25">
      <c r="B128" s="208"/>
      <c r="C128" s="211"/>
      <c r="D128" s="211"/>
      <c r="E128" s="211"/>
      <c r="F128" s="211"/>
      <c r="G128" s="211"/>
      <c r="H128" s="214"/>
      <c r="I128" s="229"/>
      <c r="J128" s="211"/>
      <c r="K128" s="211"/>
      <c r="L128" s="211"/>
      <c r="M128" s="211"/>
      <c r="N128" s="211"/>
      <c r="O128" s="214"/>
      <c r="P128" s="196"/>
      <c r="Q128" s="8">
        <v>4</v>
      </c>
      <c r="R128" s="7" t="s">
        <v>393</v>
      </c>
      <c r="S128" s="7" t="s">
        <v>197</v>
      </c>
      <c r="T128" s="7" t="s">
        <v>15</v>
      </c>
      <c r="U128" s="22">
        <v>24</v>
      </c>
      <c r="V128" s="5" t="s">
        <v>647</v>
      </c>
    </row>
    <row r="129" spans="2:22" ht="15.75" thickBot="1" x14ac:dyDescent="0.3">
      <c r="B129" s="209"/>
      <c r="C129" s="212"/>
      <c r="D129" s="212"/>
      <c r="E129" s="212"/>
      <c r="F129" s="212"/>
      <c r="G129" s="212"/>
      <c r="H129" s="215"/>
      <c r="I129" s="230"/>
      <c r="J129" s="212"/>
      <c r="K129" s="212"/>
      <c r="L129" s="212"/>
      <c r="M129" s="212"/>
      <c r="N129" s="212"/>
      <c r="O129" s="215"/>
      <c r="P129" s="197"/>
      <c r="Q129" s="21">
        <v>5</v>
      </c>
      <c r="R129" s="19" t="s">
        <v>591</v>
      </c>
      <c r="S129" s="19" t="s">
        <v>197</v>
      </c>
      <c r="T129" s="19" t="s">
        <v>13</v>
      </c>
      <c r="U129" s="20">
        <v>23</v>
      </c>
      <c r="V129" s="28" t="s">
        <v>648</v>
      </c>
    </row>
    <row r="130" spans="2:22" x14ac:dyDescent="0.25">
      <c r="B130" s="216" t="s">
        <v>264</v>
      </c>
      <c r="C130" s="249" t="s">
        <v>595</v>
      </c>
      <c r="D130" s="219" t="s">
        <v>366</v>
      </c>
      <c r="E130" s="219" t="s">
        <v>155</v>
      </c>
      <c r="F130" s="201" t="s">
        <v>15</v>
      </c>
      <c r="G130" s="222">
        <v>33</v>
      </c>
      <c r="H130" s="204" t="s">
        <v>45</v>
      </c>
      <c r="I130" s="225">
        <v>34039</v>
      </c>
      <c r="J130" s="201" t="s">
        <v>405</v>
      </c>
      <c r="K130" s="201" t="s">
        <v>406</v>
      </c>
      <c r="L130" s="201" t="s">
        <v>418</v>
      </c>
      <c r="M130" s="201" t="s">
        <v>439</v>
      </c>
      <c r="N130" s="201" t="s">
        <v>456</v>
      </c>
      <c r="O130" s="204" t="s">
        <v>459</v>
      </c>
      <c r="P130" s="198" t="s">
        <v>667</v>
      </c>
      <c r="Q130" s="18">
        <v>1</v>
      </c>
      <c r="R130" s="17" t="s">
        <v>467</v>
      </c>
      <c r="S130" s="17" t="s">
        <v>155</v>
      </c>
      <c r="T130" s="17" t="s">
        <v>13</v>
      </c>
      <c r="U130" s="26">
        <v>26</v>
      </c>
      <c r="V130" s="121" t="s">
        <v>517</v>
      </c>
    </row>
    <row r="131" spans="2:22" x14ac:dyDescent="0.25">
      <c r="B131" s="217"/>
      <c r="C131" s="250"/>
      <c r="D131" s="220"/>
      <c r="E131" s="220"/>
      <c r="F131" s="202"/>
      <c r="G131" s="223"/>
      <c r="H131" s="205"/>
      <c r="I131" s="226"/>
      <c r="J131" s="202"/>
      <c r="K131" s="202"/>
      <c r="L131" s="202"/>
      <c r="M131" s="202"/>
      <c r="N131" s="202"/>
      <c r="O131" s="205"/>
      <c r="P131" s="199"/>
      <c r="Q131" s="4">
        <v>2</v>
      </c>
      <c r="R131" s="3" t="s">
        <v>360</v>
      </c>
      <c r="S131" s="3" t="s">
        <v>155</v>
      </c>
      <c r="T131" s="3" t="s">
        <v>15</v>
      </c>
      <c r="U131" s="25">
        <v>59</v>
      </c>
      <c r="V131" s="120" t="s">
        <v>547</v>
      </c>
    </row>
    <row r="132" spans="2:22" x14ac:dyDescent="0.25">
      <c r="B132" s="217"/>
      <c r="C132" s="250"/>
      <c r="D132" s="220"/>
      <c r="E132" s="220"/>
      <c r="F132" s="202"/>
      <c r="G132" s="223"/>
      <c r="H132" s="205"/>
      <c r="I132" s="226"/>
      <c r="J132" s="202"/>
      <c r="K132" s="202"/>
      <c r="L132" s="202"/>
      <c r="M132" s="202"/>
      <c r="N132" s="202"/>
      <c r="O132" s="205"/>
      <c r="P132" s="199"/>
      <c r="Q132" s="4">
        <v>3</v>
      </c>
      <c r="R132" s="3" t="s">
        <v>552</v>
      </c>
      <c r="S132" s="3" t="s">
        <v>155</v>
      </c>
      <c r="T132" s="3" t="s">
        <v>13</v>
      </c>
      <c r="U132" s="25">
        <v>54</v>
      </c>
      <c r="V132" s="120" t="s">
        <v>571</v>
      </c>
    </row>
    <row r="133" spans="2:22" x14ac:dyDescent="0.25">
      <c r="B133" s="217"/>
      <c r="C133" s="250"/>
      <c r="D133" s="220"/>
      <c r="E133" s="220"/>
      <c r="F133" s="202"/>
      <c r="G133" s="223"/>
      <c r="H133" s="205"/>
      <c r="I133" s="226"/>
      <c r="J133" s="202"/>
      <c r="K133" s="202"/>
      <c r="L133" s="202"/>
      <c r="M133" s="202"/>
      <c r="N133" s="202"/>
      <c r="O133" s="205"/>
      <c r="P133" s="199"/>
      <c r="Q133" s="4">
        <v>4</v>
      </c>
      <c r="R133" s="3" t="s">
        <v>390</v>
      </c>
      <c r="S133" s="3" t="s">
        <v>155</v>
      </c>
      <c r="T133" s="3" t="s">
        <v>15</v>
      </c>
      <c r="U133" s="25">
        <v>24</v>
      </c>
      <c r="V133" s="120" t="s">
        <v>647</v>
      </c>
    </row>
    <row r="134" spans="2:22" ht="15.75" thickBot="1" x14ac:dyDescent="0.3">
      <c r="B134" s="218"/>
      <c r="C134" s="251"/>
      <c r="D134" s="221"/>
      <c r="E134" s="221"/>
      <c r="F134" s="203"/>
      <c r="G134" s="224"/>
      <c r="H134" s="206"/>
      <c r="I134" s="227"/>
      <c r="J134" s="203"/>
      <c r="K134" s="203"/>
      <c r="L134" s="203"/>
      <c r="M134" s="203"/>
      <c r="N134" s="203"/>
      <c r="O134" s="206"/>
      <c r="P134" s="200"/>
      <c r="Q134" s="15">
        <v>5</v>
      </c>
      <c r="R134" s="14" t="s">
        <v>555</v>
      </c>
      <c r="S134" s="14" t="s">
        <v>155</v>
      </c>
      <c r="T134" s="14" t="s">
        <v>13</v>
      </c>
      <c r="U134" s="24">
        <v>25</v>
      </c>
      <c r="V134" s="122" t="s">
        <v>648</v>
      </c>
    </row>
    <row r="135" spans="2:22" x14ac:dyDescent="0.25">
      <c r="B135" s="207" t="s">
        <v>101</v>
      </c>
      <c r="C135" s="210" t="s">
        <v>337</v>
      </c>
      <c r="D135" s="231" t="s">
        <v>371</v>
      </c>
      <c r="E135" s="231" t="s">
        <v>195</v>
      </c>
      <c r="F135" s="210" t="s">
        <v>15</v>
      </c>
      <c r="G135" s="210">
        <v>30</v>
      </c>
      <c r="H135" s="213" t="s">
        <v>46</v>
      </c>
      <c r="I135" s="228">
        <v>34993</v>
      </c>
      <c r="J135" s="210" t="s">
        <v>402</v>
      </c>
      <c r="K135" s="210" t="s">
        <v>410</v>
      </c>
      <c r="L135" s="210" t="s">
        <v>412</v>
      </c>
      <c r="M135" s="210" t="s">
        <v>448</v>
      </c>
      <c r="N135" s="210" t="s">
        <v>457</v>
      </c>
      <c r="O135" s="213" t="s">
        <v>459</v>
      </c>
      <c r="P135" s="195" t="s">
        <v>668</v>
      </c>
      <c r="Q135" s="12">
        <v>1</v>
      </c>
      <c r="R135" s="11" t="s">
        <v>479</v>
      </c>
      <c r="S135" s="11" t="s">
        <v>195</v>
      </c>
      <c r="T135" s="11" t="s">
        <v>13</v>
      </c>
      <c r="U135" s="23">
        <v>31</v>
      </c>
      <c r="V135" s="9" t="s">
        <v>517</v>
      </c>
    </row>
    <row r="136" spans="2:22" x14ac:dyDescent="0.25">
      <c r="B136" s="208"/>
      <c r="C136" s="211"/>
      <c r="D136" s="232"/>
      <c r="E136" s="232"/>
      <c r="F136" s="211"/>
      <c r="G136" s="211"/>
      <c r="H136" s="214"/>
      <c r="I136" s="229"/>
      <c r="J136" s="211"/>
      <c r="K136" s="211"/>
      <c r="L136" s="211"/>
      <c r="M136" s="211"/>
      <c r="N136" s="211"/>
      <c r="O136" s="214"/>
      <c r="P136" s="196"/>
      <c r="Q136" s="8">
        <v>2</v>
      </c>
      <c r="R136" s="7" t="s">
        <v>359</v>
      </c>
      <c r="S136" s="7" t="s">
        <v>195</v>
      </c>
      <c r="T136" s="7" t="s">
        <v>15</v>
      </c>
      <c r="U136" s="22">
        <v>59</v>
      </c>
      <c r="V136" s="5" t="s">
        <v>547</v>
      </c>
    </row>
    <row r="137" spans="2:22" x14ac:dyDescent="0.25">
      <c r="B137" s="208"/>
      <c r="C137" s="211"/>
      <c r="D137" s="232"/>
      <c r="E137" s="232"/>
      <c r="F137" s="211"/>
      <c r="G137" s="211"/>
      <c r="H137" s="214"/>
      <c r="I137" s="229"/>
      <c r="J137" s="211"/>
      <c r="K137" s="211"/>
      <c r="L137" s="211"/>
      <c r="M137" s="211"/>
      <c r="N137" s="211"/>
      <c r="O137" s="214"/>
      <c r="P137" s="196"/>
      <c r="Q137" s="8">
        <v>3</v>
      </c>
      <c r="R137" s="7" t="s">
        <v>557</v>
      </c>
      <c r="S137" s="7" t="s">
        <v>195</v>
      </c>
      <c r="T137" s="7" t="s">
        <v>13</v>
      </c>
      <c r="U137" s="22">
        <v>55</v>
      </c>
      <c r="V137" s="5" t="s">
        <v>571</v>
      </c>
    </row>
    <row r="138" spans="2:22" x14ac:dyDescent="0.25">
      <c r="B138" s="208"/>
      <c r="C138" s="211"/>
      <c r="D138" s="232"/>
      <c r="E138" s="232"/>
      <c r="F138" s="211"/>
      <c r="G138" s="211"/>
      <c r="H138" s="214"/>
      <c r="I138" s="229"/>
      <c r="J138" s="211"/>
      <c r="K138" s="211"/>
      <c r="L138" s="211"/>
      <c r="M138" s="211"/>
      <c r="N138" s="211"/>
      <c r="O138" s="214"/>
      <c r="P138" s="196"/>
      <c r="Q138" s="8">
        <v>4</v>
      </c>
      <c r="R138" s="7" t="s">
        <v>357</v>
      </c>
      <c r="S138" s="7" t="s">
        <v>195</v>
      </c>
      <c r="T138" s="7" t="s">
        <v>15</v>
      </c>
      <c r="U138" s="22">
        <v>25</v>
      </c>
      <c r="V138" s="5" t="s">
        <v>647</v>
      </c>
    </row>
    <row r="139" spans="2:22" ht="15.75" thickBot="1" x14ac:dyDescent="0.3">
      <c r="B139" s="209"/>
      <c r="C139" s="212"/>
      <c r="D139" s="233"/>
      <c r="E139" s="233"/>
      <c r="F139" s="212"/>
      <c r="G139" s="212"/>
      <c r="H139" s="215"/>
      <c r="I139" s="230"/>
      <c r="J139" s="212"/>
      <c r="K139" s="212"/>
      <c r="L139" s="212"/>
      <c r="M139" s="212"/>
      <c r="N139" s="212"/>
      <c r="O139" s="215"/>
      <c r="P139" s="197"/>
      <c r="Q139" s="21">
        <v>5</v>
      </c>
      <c r="R139" s="19" t="s">
        <v>465</v>
      </c>
      <c r="S139" s="19" t="s">
        <v>195</v>
      </c>
      <c r="T139" s="19" t="s">
        <v>13</v>
      </c>
      <c r="U139" s="20">
        <v>22</v>
      </c>
      <c r="V139" s="28" t="s">
        <v>648</v>
      </c>
    </row>
    <row r="140" spans="2:22" x14ac:dyDescent="0.25">
      <c r="B140" s="252" t="s">
        <v>117</v>
      </c>
      <c r="C140" s="201" t="s">
        <v>311</v>
      </c>
      <c r="D140" s="219" t="s">
        <v>368</v>
      </c>
      <c r="E140" s="219" t="s">
        <v>196</v>
      </c>
      <c r="F140" s="201" t="s">
        <v>15</v>
      </c>
      <c r="G140" s="222">
        <v>27</v>
      </c>
      <c r="H140" s="204" t="s">
        <v>47</v>
      </c>
      <c r="I140" s="225">
        <v>36304</v>
      </c>
      <c r="J140" s="201" t="s">
        <v>406</v>
      </c>
      <c r="K140" s="201" t="s">
        <v>406</v>
      </c>
      <c r="L140" s="201" t="s">
        <v>421</v>
      </c>
      <c r="M140" s="201" t="s">
        <v>442</v>
      </c>
      <c r="N140" s="201" t="s">
        <v>457</v>
      </c>
      <c r="O140" s="204" t="s">
        <v>406</v>
      </c>
      <c r="P140" s="198" t="s">
        <v>669</v>
      </c>
      <c r="Q140" s="18">
        <v>1</v>
      </c>
      <c r="R140" s="17" t="s">
        <v>485</v>
      </c>
      <c r="S140" s="17" t="s">
        <v>196</v>
      </c>
      <c r="T140" s="17" t="s">
        <v>13</v>
      </c>
      <c r="U140" s="26">
        <v>25</v>
      </c>
      <c r="V140" s="121" t="s">
        <v>517</v>
      </c>
    </row>
    <row r="141" spans="2:22" x14ac:dyDescent="0.25">
      <c r="B141" s="253"/>
      <c r="C141" s="202"/>
      <c r="D141" s="220"/>
      <c r="E141" s="220"/>
      <c r="F141" s="202"/>
      <c r="G141" s="223"/>
      <c r="H141" s="205"/>
      <c r="I141" s="226"/>
      <c r="J141" s="202"/>
      <c r="K141" s="202"/>
      <c r="L141" s="202"/>
      <c r="M141" s="202"/>
      <c r="N141" s="202"/>
      <c r="O141" s="205"/>
      <c r="P141" s="199"/>
      <c r="Q141" s="4">
        <v>2</v>
      </c>
      <c r="R141" s="3" t="s">
        <v>524</v>
      </c>
      <c r="S141" s="3" t="s">
        <v>196</v>
      </c>
      <c r="T141" s="3" t="s">
        <v>15</v>
      </c>
      <c r="U141" s="25">
        <v>60</v>
      </c>
      <c r="V141" s="120" t="s">
        <v>547</v>
      </c>
    </row>
    <row r="142" spans="2:22" x14ac:dyDescent="0.25">
      <c r="B142" s="253"/>
      <c r="C142" s="202"/>
      <c r="D142" s="220"/>
      <c r="E142" s="220"/>
      <c r="F142" s="202"/>
      <c r="G142" s="223"/>
      <c r="H142" s="205"/>
      <c r="I142" s="226"/>
      <c r="J142" s="202"/>
      <c r="K142" s="202"/>
      <c r="L142" s="202"/>
      <c r="M142" s="202"/>
      <c r="N142" s="202"/>
      <c r="O142" s="205"/>
      <c r="P142" s="199"/>
      <c r="Q142" s="4">
        <v>3</v>
      </c>
      <c r="R142" s="3" t="s">
        <v>561</v>
      </c>
      <c r="S142" s="3" t="s">
        <v>196</v>
      </c>
      <c r="T142" s="3" t="s">
        <v>13</v>
      </c>
      <c r="U142" s="25">
        <v>56</v>
      </c>
      <c r="V142" s="120" t="s">
        <v>571</v>
      </c>
    </row>
    <row r="143" spans="2:22" x14ac:dyDescent="0.25">
      <c r="B143" s="253"/>
      <c r="C143" s="202"/>
      <c r="D143" s="220"/>
      <c r="E143" s="220"/>
      <c r="F143" s="202"/>
      <c r="G143" s="223"/>
      <c r="H143" s="205"/>
      <c r="I143" s="226"/>
      <c r="J143" s="202"/>
      <c r="K143" s="202"/>
      <c r="L143" s="202"/>
      <c r="M143" s="202"/>
      <c r="N143" s="202"/>
      <c r="O143" s="205"/>
      <c r="P143" s="199"/>
      <c r="Q143" s="4">
        <v>4</v>
      </c>
      <c r="R143" s="3" t="s">
        <v>370</v>
      </c>
      <c r="S143" s="3" t="s">
        <v>196</v>
      </c>
      <c r="T143" s="3" t="s">
        <v>15</v>
      </c>
      <c r="U143" s="25">
        <v>23</v>
      </c>
      <c r="V143" s="120" t="s">
        <v>647</v>
      </c>
    </row>
    <row r="144" spans="2:22" ht="15.75" thickBot="1" x14ac:dyDescent="0.3">
      <c r="B144" s="254"/>
      <c r="C144" s="203"/>
      <c r="D144" s="221"/>
      <c r="E144" s="221"/>
      <c r="F144" s="203"/>
      <c r="G144" s="224"/>
      <c r="H144" s="206"/>
      <c r="I144" s="227"/>
      <c r="J144" s="203"/>
      <c r="K144" s="203"/>
      <c r="L144" s="203"/>
      <c r="M144" s="203"/>
      <c r="N144" s="203"/>
      <c r="O144" s="206"/>
      <c r="P144" s="200"/>
      <c r="Q144" s="15">
        <v>5</v>
      </c>
      <c r="R144" s="14" t="s">
        <v>549</v>
      </c>
      <c r="S144" s="14" t="s">
        <v>196</v>
      </c>
      <c r="T144" s="14" t="s">
        <v>13</v>
      </c>
      <c r="U144" s="24">
        <v>23</v>
      </c>
      <c r="V144" s="122" t="s">
        <v>648</v>
      </c>
    </row>
    <row r="145" spans="2:22" x14ac:dyDescent="0.25">
      <c r="B145" s="207" t="s">
        <v>224</v>
      </c>
      <c r="C145" s="210" t="s">
        <v>310</v>
      </c>
      <c r="D145" s="210" t="s">
        <v>372</v>
      </c>
      <c r="E145" s="210" t="s">
        <v>156</v>
      </c>
      <c r="F145" s="210" t="s">
        <v>15</v>
      </c>
      <c r="G145" s="210">
        <v>35</v>
      </c>
      <c r="H145" s="213" t="s">
        <v>48</v>
      </c>
      <c r="I145" s="228">
        <v>33251</v>
      </c>
      <c r="J145" s="210" t="s">
        <v>402</v>
      </c>
      <c r="K145" s="210" t="s">
        <v>410</v>
      </c>
      <c r="L145" s="210" t="s">
        <v>412</v>
      </c>
      <c r="M145" s="210" t="s">
        <v>448</v>
      </c>
      <c r="N145" s="210" t="s">
        <v>457</v>
      </c>
      <c r="O145" s="213" t="s">
        <v>459</v>
      </c>
      <c r="P145" s="195"/>
      <c r="Q145" s="12">
        <v>1</v>
      </c>
      <c r="R145" s="11" t="s">
        <v>468</v>
      </c>
      <c r="S145" s="11" t="s">
        <v>156</v>
      </c>
      <c r="T145" s="11" t="s">
        <v>13</v>
      </c>
      <c r="U145" s="23">
        <v>27</v>
      </c>
      <c r="V145" s="9" t="s">
        <v>517</v>
      </c>
    </row>
    <row r="146" spans="2:22" x14ac:dyDescent="0.25">
      <c r="B146" s="208"/>
      <c r="C146" s="211"/>
      <c r="D146" s="211"/>
      <c r="E146" s="211"/>
      <c r="F146" s="211"/>
      <c r="G146" s="211"/>
      <c r="H146" s="214"/>
      <c r="I146" s="229"/>
      <c r="J146" s="211"/>
      <c r="K146" s="211"/>
      <c r="L146" s="211"/>
      <c r="M146" s="211"/>
      <c r="N146" s="211"/>
      <c r="O146" s="214"/>
      <c r="P146" s="196"/>
      <c r="Q146" s="8">
        <v>2</v>
      </c>
      <c r="R146" s="7" t="s">
        <v>375</v>
      </c>
      <c r="S146" s="7" t="s">
        <v>156</v>
      </c>
      <c r="T146" s="7" t="s">
        <v>15</v>
      </c>
      <c r="U146" s="22">
        <v>59</v>
      </c>
      <c r="V146" s="5" t="s">
        <v>547</v>
      </c>
    </row>
    <row r="147" spans="2:22" x14ac:dyDescent="0.25">
      <c r="B147" s="208"/>
      <c r="C147" s="211"/>
      <c r="D147" s="211"/>
      <c r="E147" s="211"/>
      <c r="F147" s="211"/>
      <c r="G147" s="211"/>
      <c r="H147" s="214"/>
      <c r="I147" s="229"/>
      <c r="J147" s="211"/>
      <c r="K147" s="211"/>
      <c r="L147" s="211"/>
      <c r="M147" s="211"/>
      <c r="N147" s="211"/>
      <c r="O147" s="214"/>
      <c r="P147" s="196"/>
      <c r="Q147" s="8">
        <v>3</v>
      </c>
      <c r="R147" s="7" t="s">
        <v>477</v>
      </c>
      <c r="S147" s="7" t="s">
        <v>156</v>
      </c>
      <c r="T147" s="7" t="s">
        <v>13</v>
      </c>
      <c r="U147" s="22">
        <v>57</v>
      </c>
      <c r="V147" s="5" t="s">
        <v>571</v>
      </c>
    </row>
    <row r="148" spans="2:22" x14ac:dyDescent="0.25">
      <c r="B148" s="208"/>
      <c r="C148" s="211"/>
      <c r="D148" s="211"/>
      <c r="E148" s="211"/>
      <c r="F148" s="211"/>
      <c r="G148" s="211"/>
      <c r="H148" s="214"/>
      <c r="I148" s="229"/>
      <c r="J148" s="211"/>
      <c r="K148" s="211"/>
      <c r="L148" s="211"/>
      <c r="M148" s="211"/>
      <c r="N148" s="211"/>
      <c r="O148" s="214"/>
      <c r="P148" s="196"/>
      <c r="Q148" s="8">
        <v>4</v>
      </c>
      <c r="R148" s="7" t="s">
        <v>546</v>
      </c>
      <c r="S148" s="7" t="s">
        <v>156</v>
      </c>
      <c r="T148" s="7" t="s">
        <v>15</v>
      </c>
      <c r="U148" s="22">
        <v>22</v>
      </c>
      <c r="V148" s="5" t="s">
        <v>647</v>
      </c>
    </row>
    <row r="149" spans="2:22" ht="15.75" thickBot="1" x14ac:dyDescent="0.3">
      <c r="B149" s="209"/>
      <c r="C149" s="212"/>
      <c r="D149" s="212"/>
      <c r="E149" s="212"/>
      <c r="F149" s="212"/>
      <c r="G149" s="212"/>
      <c r="H149" s="215"/>
      <c r="I149" s="230"/>
      <c r="J149" s="212"/>
      <c r="K149" s="212"/>
      <c r="L149" s="212"/>
      <c r="M149" s="212"/>
      <c r="N149" s="212"/>
      <c r="O149" s="215"/>
      <c r="P149" s="197"/>
      <c r="Q149" s="21">
        <v>5</v>
      </c>
      <c r="R149" s="19" t="s">
        <v>569</v>
      </c>
      <c r="S149" s="19" t="s">
        <v>156</v>
      </c>
      <c r="T149" s="19" t="s">
        <v>13</v>
      </c>
      <c r="U149" s="20">
        <v>23</v>
      </c>
      <c r="V149" s="28" t="s">
        <v>648</v>
      </c>
    </row>
    <row r="150" spans="2:22" x14ac:dyDescent="0.25">
      <c r="B150" s="216" t="s">
        <v>131</v>
      </c>
      <c r="C150" s="249" t="s">
        <v>317</v>
      </c>
      <c r="D150" s="201" t="s">
        <v>373</v>
      </c>
      <c r="E150" s="201" t="s">
        <v>157</v>
      </c>
      <c r="F150" s="201" t="s">
        <v>15</v>
      </c>
      <c r="G150" s="222">
        <v>36</v>
      </c>
      <c r="H150" s="204" t="s">
        <v>49</v>
      </c>
      <c r="I150" s="225">
        <v>33040</v>
      </c>
      <c r="J150" s="201" t="s">
        <v>407</v>
      </c>
      <c r="K150" s="201" t="s">
        <v>409</v>
      </c>
      <c r="L150" s="201" t="s">
        <v>426</v>
      </c>
      <c r="M150" s="201" t="s">
        <v>449</v>
      </c>
      <c r="N150" s="201" t="s">
        <v>457</v>
      </c>
      <c r="O150" s="204" t="s">
        <v>459</v>
      </c>
      <c r="P150" s="198"/>
      <c r="Q150" s="18">
        <v>1</v>
      </c>
      <c r="R150" s="17" t="s">
        <v>484</v>
      </c>
      <c r="S150" s="17" t="s">
        <v>157</v>
      </c>
      <c r="T150" s="17" t="s">
        <v>13</v>
      </c>
      <c r="U150" s="26">
        <v>28</v>
      </c>
      <c r="V150" s="121" t="s">
        <v>517</v>
      </c>
    </row>
    <row r="151" spans="2:22" x14ac:dyDescent="0.25">
      <c r="B151" s="217"/>
      <c r="C151" s="250"/>
      <c r="D151" s="202"/>
      <c r="E151" s="202"/>
      <c r="F151" s="202"/>
      <c r="G151" s="223"/>
      <c r="H151" s="205"/>
      <c r="I151" s="226"/>
      <c r="J151" s="202"/>
      <c r="K151" s="202"/>
      <c r="L151" s="202"/>
      <c r="M151" s="202"/>
      <c r="N151" s="202"/>
      <c r="O151" s="205"/>
      <c r="P151" s="199"/>
      <c r="Q151" s="4">
        <v>2</v>
      </c>
      <c r="R151" s="3" t="s">
        <v>537</v>
      </c>
      <c r="S151" s="3" t="s">
        <v>157</v>
      </c>
      <c r="T151" s="3" t="s">
        <v>15</v>
      </c>
      <c r="U151" s="25">
        <v>59</v>
      </c>
      <c r="V151" s="120" t="s">
        <v>547</v>
      </c>
    </row>
    <row r="152" spans="2:22" x14ac:dyDescent="0.25">
      <c r="B152" s="217"/>
      <c r="C152" s="250"/>
      <c r="D152" s="202"/>
      <c r="E152" s="202"/>
      <c r="F152" s="202"/>
      <c r="G152" s="223"/>
      <c r="H152" s="205"/>
      <c r="I152" s="226"/>
      <c r="J152" s="202"/>
      <c r="K152" s="202"/>
      <c r="L152" s="202"/>
      <c r="M152" s="202"/>
      <c r="N152" s="202"/>
      <c r="O152" s="205"/>
      <c r="P152" s="199"/>
      <c r="Q152" s="4">
        <v>3</v>
      </c>
      <c r="R152" s="3" t="s">
        <v>505</v>
      </c>
      <c r="S152" s="3" t="s">
        <v>157</v>
      </c>
      <c r="T152" s="3" t="s">
        <v>13</v>
      </c>
      <c r="U152" s="25">
        <v>58</v>
      </c>
      <c r="V152" s="120" t="s">
        <v>571</v>
      </c>
    </row>
    <row r="153" spans="2:22" x14ac:dyDescent="0.25">
      <c r="B153" s="217"/>
      <c r="C153" s="250"/>
      <c r="D153" s="202"/>
      <c r="E153" s="202"/>
      <c r="F153" s="202"/>
      <c r="G153" s="223"/>
      <c r="H153" s="205"/>
      <c r="I153" s="226"/>
      <c r="J153" s="202"/>
      <c r="K153" s="202"/>
      <c r="L153" s="202"/>
      <c r="M153" s="202"/>
      <c r="N153" s="202"/>
      <c r="O153" s="205"/>
      <c r="P153" s="199"/>
      <c r="Q153" s="4">
        <v>4</v>
      </c>
      <c r="R153" s="3" t="s">
        <v>385</v>
      </c>
      <c r="S153" s="3" t="s">
        <v>157</v>
      </c>
      <c r="T153" s="3" t="s">
        <v>15</v>
      </c>
      <c r="U153" s="25">
        <v>24</v>
      </c>
      <c r="V153" s="120" t="s">
        <v>647</v>
      </c>
    </row>
    <row r="154" spans="2:22" ht="15.75" thickBot="1" x14ac:dyDescent="0.3">
      <c r="B154" s="218"/>
      <c r="C154" s="251"/>
      <c r="D154" s="203"/>
      <c r="E154" s="203"/>
      <c r="F154" s="203"/>
      <c r="G154" s="224"/>
      <c r="H154" s="206"/>
      <c r="I154" s="227"/>
      <c r="J154" s="203"/>
      <c r="K154" s="203"/>
      <c r="L154" s="203"/>
      <c r="M154" s="203"/>
      <c r="N154" s="203"/>
      <c r="O154" s="206"/>
      <c r="P154" s="200"/>
      <c r="Q154" s="15">
        <v>5</v>
      </c>
      <c r="R154" s="14" t="s">
        <v>565</v>
      </c>
      <c r="S154" s="14" t="s">
        <v>157</v>
      </c>
      <c r="T154" s="14" t="s">
        <v>13</v>
      </c>
      <c r="U154" s="24">
        <v>22</v>
      </c>
      <c r="V154" s="122" t="s">
        <v>648</v>
      </c>
    </row>
    <row r="155" spans="2:22" x14ac:dyDescent="0.25">
      <c r="B155" s="207" t="s">
        <v>119</v>
      </c>
      <c r="C155" s="210" t="s">
        <v>301</v>
      </c>
      <c r="D155" s="210" t="s">
        <v>374</v>
      </c>
      <c r="E155" s="210" t="s">
        <v>158</v>
      </c>
      <c r="F155" s="210" t="s">
        <v>15</v>
      </c>
      <c r="G155" s="210">
        <v>34</v>
      </c>
      <c r="H155" s="213" t="s">
        <v>50</v>
      </c>
      <c r="I155" s="228">
        <v>33512</v>
      </c>
      <c r="J155" s="210" t="s">
        <v>402</v>
      </c>
      <c r="K155" s="210" t="s">
        <v>408</v>
      </c>
      <c r="L155" s="210" t="s">
        <v>412</v>
      </c>
      <c r="M155" s="210" t="s">
        <v>433</v>
      </c>
      <c r="N155" s="210" t="s">
        <v>456</v>
      </c>
      <c r="O155" s="213" t="s">
        <v>406</v>
      </c>
      <c r="P155" s="195"/>
      <c r="Q155" s="12">
        <v>1</v>
      </c>
      <c r="R155" s="11" t="s">
        <v>486</v>
      </c>
      <c r="S155" s="11" t="s">
        <v>158</v>
      </c>
      <c r="T155" s="11" t="s">
        <v>13</v>
      </c>
      <c r="U155" s="23">
        <v>25</v>
      </c>
      <c r="V155" s="9" t="s">
        <v>517</v>
      </c>
    </row>
    <row r="156" spans="2:22" x14ac:dyDescent="0.25">
      <c r="B156" s="208"/>
      <c r="C156" s="211"/>
      <c r="D156" s="211"/>
      <c r="E156" s="211"/>
      <c r="F156" s="211"/>
      <c r="G156" s="211"/>
      <c r="H156" s="214"/>
      <c r="I156" s="229"/>
      <c r="J156" s="211"/>
      <c r="K156" s="211"/>
      <c r="L156" s="211"/>
      <c r="M156" s="211"/>
      <c r="N156" s="211"/>
      <c r="O156" s="214"/>
      <c r="P156" s="196"/>
      <c r="Q156" s="8">
        <v>2</v>
      </c>
      <c r="R156" s="7" t="s">
        <v>386</v>
      </c>
      <c r="S156" s="7" t="s">
        <v>158</v>
      </c>
      <c r="T156" s="7" t="s">
        <v>15</v>
      </c>
      <c r="U156" s="22">
        <v>58</v>
      </c>
      <c r="V156" s="5" t="s">
        <v>547</v>
      </c>
    </row>
    <row r="157" spans="2:22" x14ac:dyDescent="0.25">
      <c r="B157" s="208"/>
      <c r="C157" s="211"/>
      <c r="D157" s="211"/>
      <c r="E157" s="211"/>
      <c r="F157" s="211"/>
      <c r="G157" s="211"/>
      <c r="H157" s="214"/>
      <c r="I157" s="229"/>
      <c r="J157" s="211"/>
      <c r="K157" s="211"/>
      <c r="L157" s="211"/>
      <c r="M157" s="211"/>
      <c r="N157" s="211"/>
      <c r="O157" s="214"/>
      <c r="P157" s="196"/>
      <c r="Q157" s="8">
        <v>3</v>
      </c>
      <c r="R157" s="7" t="s">
        <v>471</v>
      </c>
      <c r="S157" s="7" t="s">
        <v>158</v>
      </c>
      <c r="T157" s="7" t="s">
        <v>13</v>
      </c>
      <c r="U157" s="22">
        <v>57</v>
      </c>
      <c r="V157" s="5" t="s">
        <v>571</v>
      </c>
    </row>
    <row r="158" spans="2:22" x14ac:dyDescent="0.25">
      <c r="B158" s="208"/>
      <c r="C158" s="211"/>
      <c r="D158" s="211"/>
      <c r="E158" s="211"/>
      <c r="F158" s="211"/>
      <c r="G158" s="211"/>
      <c r="H158" s="214"/>
      <c r="I158" s="229"/>
      <c r="J158" s="211"/>
      <c r="K158" s="211"/>
      <c r="L158" s="211"/>
      <c r="M158" s="211"/>
      <c r="N158" s="211"/>
      <c r="O158" s="214"/>
      <c r="P158" s="196"/>
      <c r="Q158" s="8">
        <v>4</v>
      </c>
      <c r="R158" s="7" t="s">
        <v>525</v>
      </c>
      <c r="S158" s="7" t="s">
        <v>158</v>
      </c>
      <c r="T158" s="7" t="s">
        <v>15</v>
      </c>
      <c r="U158" s="22">
        <v>22</v>
      </c>
      <c r="V158" s="5" t="s">
        <v>647</v>
      </c>
    </row>
    <row r="159" spans="2:22" ht="15.75" thickBot="1" x14ac:dyDescent="0.3">
      <c r="B159" s="209"/>
      <c r="C159" s="212"/>
      <c r="D159" s="212"/>
      <c r="E159" s="212"/>
      <c r="F159" s="212"/>
      <c r="G159" s="212"/>
      <c r="H159" s="215"/>
      <c r="I159" s="230"/>
      <c r="J159" s="212"/>
      <c r="K159" s="212"/>
      <c r="L159" s="212"/>
      <c r="M159" s="212"/>
      <c r="N159" s="212"/>
      <c r="O159" s="215"/>
      <c r="P159" s="197"/>
      <c r="Q159" s="21">
        <v>5</v>
      </c>
      <c r="R159" s="19" t="s">
        <v>564</v>
      </c>
      <c r="S159" s="19" t="s">
        <v>158</v>
      </c>
      <c r="T159" s="19" t="s">
        <v>13</v>
      </c>
      <c r="U159" s="20">
        <v>22</v>
      </c>
      <c r="V159" s="28" t="s">
        <v>648</v>
      </c>
    </row>
    <row r="160" spans="2:22" x14ac:dyDescent="0.25">
      <c r="B160" s="252" t="s">
        <v>593</v>
      </c>
      <c r="C160" s="201" t="s">
        <v>327</v>
      </c>
      <c r="D160" s="201" t="s">
        <v>375</v>
      </c>
      <c r="E160" s="201" t="s">
        <v>159</v>
      </c>
      <c r="F160" s="201" t="s">
        <v>15</v>
      </c>
      <c r="G160" s="222">
        <v>31</v>
      </c>
      <c r="H160" s="204" t="s">
        <v>51</v>
      </c>
      <c r="I160" s="225">
        <v>34706</v>
      </c>
      <c r="J160" s="201" t="s">
        <v>403</v>
      </c>
      <c r="K160" s="201" t="s">
        <v>406</v>
      </c>
      <c r="L160" s="201" t="s">
        <v>413</v>
      </c>
      <c r="M160" s="201" t="s">
        <v>434</v>
      </c>
      <c r="N160" s="201" t="s">
        <v>456</v>
      </c>
      <c r="O160" s="204" t="s">
        <v>408</v>
      </c>
      <c r="P160" s="198"/>
      <c r="Q160" s="18">
        <v>1</v>
      </c>
      <c r="R160" s="17" t="s">
        <v>460</v>
      </c>
      <c r="S160" s="17" t="s">
        <v>159</v>
      </c>
      <c r="T160" s="17" t="s">
        <v>13</v>
      </c>
      <c r="U160" s="26">
        <v>23</v>
      </c>
      <c r="V160" s="121" t="s">
        <v>517</v>
      </c>
    </row>
    <row r="161" spans="2:22" x14ac:dyDescent="0.25">
      <c r="B161" s="253"/>
      <c r="C161" s="202"/>
      <c r="D161" s="202"/>
      <c r="E161" s="202"/>
      <c r="F161" s="202"/>
      <c r="G161" s="223"/>
      <c r="H161" s="205"/>
      <c r="I161" s="226"/>
      <c r="J161" s="202"/>
      <c r="K161" s="202"/>
      <c r="L161" s="202"/>
      <c r="M161" s="202"/>
      <c r="N161" s="202"/>
      <c r="O161" s="205"/>
      <c r="P161" s="199"/>
      <c r="Q161" s="4">
        <v>2</v>
      </c>
      <c r="R161" s="3" t="s">
        <v>364</v>
      </c>
      <c r="S161" s="3" t="s">
        <v>159</v>
      </c>
      <c r="T161" s="3" t="s">
        <v>15</v>
      </c>
      <c r="U161" s="25">
        <v>59</v>
      </c>
      <c r="V161" s="120" t="s">
        <v>547</v>
      </c>
    </row>
    <row r="162" spans="2:22" x14ac:dyDescent="0.25">
      <c r="B162" s="253"/>
      <c r="C162" s="202"/>
      <c r="D162" s="202"/>
      <c r="E162" s="202"/>
      <c r="F162" s="202"/>
      <c r="G162" s="223"/>
      <c r="H162" s="205"/>
      <c r="I162" s="226"/>
      <c r="J162" s="202"/>
      <c r="K162" s="202"/>
      <c r="L162" s="202"/>
      <c r="M162" s="202"/>
      <c r="N162" s="202"/>
      <c r="O162" s="205"/>
      <c r="P162" s="199"/>
      <c r="Q162" s="4">
        <v>3</v>
      </c>
      <c r="R162" s="3" t="s">
        <v>568</v>
      </c>
      <c r="S162" s="3" t="s">
        <v>159</v>
      </c>
      <c r="T162" s="3" t="s">
        <v>13</v>
      </c>
      <c r="U162" s="25">
        <v>58</v>
      </c>
      <c r="V162" s="120" t="s">
        <v>571</v>
      </c>
    </row>
    <row r="163" spans="2:22" x14ac:dyDescent="0.25">
      <c r="B163" s="253"/>
      <c r="C163" s="202"/>
      <c r="D163" s="202"/>
      <c r="E163" s="202"/>
      <c r="F163" s="202"/>
      <c r="G163" s="223"/>
      <c r="H163" s="205"/>
      <c r="I163" s="226"/>
      <c r="J163" s="202"/>
      <c r="K163" s="202"/>
      <c r="L163" s="202"/>
      <c r="M163" s="202"/>
      <c r="N163" s="202"/>
      <c r="O163" s="205"/>
      <c r="P163" s="199"/>
      <c r="Q163" s="4">
        <v>4</v>
      </c>
      <c r="R163" s="3" t="s">
        <v>382</v>
      </c>
      <c r="S163" s="3" t="s">
        <v>159</v>
      </c>
      <c r="T163" s="3" t="s">
        <v>15</v>
      </c>
      <c r="U163" s="25">
        <v>22</v>
      </c>
      <c r="V163" s="120" t="s">
        <v>647</v>
      </c>
    </row>
    <row r="164" spans="2:22" ht="15.75" thickBot="1" x14ac:dyDescent="0.3">
      <c r="B164" s="254"/>
      <c r="C164" s="203"/>
      <c r="D164" s="203"/>
      <c r="E164" s="203"/>
      <c r="F164" s="203"/>
      <c r="G164" s="224"/>
      <c r="H164" s="206"/>
      <c r="I164" s="227"/>
      <c r="J164" s="203"/>
      <c r="K164" s="203"/>
      <c r="L164" s="203"/>
      <c r="M164" s="203"/>
      <c r="N164" s="203"/>
      <c r="O164" s="206"/>
      <c r="P164" s="200"/>
      <c r="Q164" s="15">
        <v>5</v>
      </c>
      <c r="R164" s="14" t="s">
        <v>587</v>
      </c>
      <c r="S164" s="14" t="s">
        <v>159</v>
      </c>
      <c r="T164" s="14" t="s">
        <v>13</v>
      </c>
      <c r="U164" s="24">
        <v>26</v>
      </c>
      <c r="V164" s="122" t="s">
        <v>648</v>
      </c>
    </row>
    <row r="165" spans="2:22" x14ac:dyDescent="0.25">
      <c r="B165" s="207" t="s">
        <v>229</v>
      </c>
      <c r="C165" s="210" t="s">
        <v>285</v>
      </c>
      <c r="D165" s="210" t="s">
        <v>353</v>
      </c>
      <c r="E165" s="210" t="s">
        <v>160</v>
      </c>
      <c r="F165" s="210" t="s">
        <v>15</v>
      </c>
      <c r="G165" s="210">
        <v>30</v>
      </c>
      <c r="H165" s="213" t="s">
        <v>52</v>
      </c>
      <c r="I165" s="228">
        <v>35059</v>
      </c>
      <c r="J165" s="210" t="s">
        <v>405</v>
      </c>
      <c r="K165" s="210" t="s">
        <v>403</v>
      </c>
      <c r="L165" s="210" t="s">
        <v>416</v>
      </c>
      <c r="M165" s="210" t="s">
        <v>437</v>
      </c>
      <c r="N165" s="210" t="s">
        <v>456</v>
      </c>
      <c r="O165" s="213" t="s">
        <v>458</v>
      </c>
      <c r="P165" s="195"/>
      <c r="Q165" s="12">
        <v>1</v>
      </c>
      <c r="R165" s="11" t="s">
        <v>472</v>
      </c>
      <c r="S165" s="11" t="s">
        <v>160</v>
      </c>
      <c r="T165" s="11" t="s">
        <v>13</v>
      </c>
      <c r="U165" s="23">
        <v>29</v>
      </c>
      <c r="V165" s="9" t="s">
        <v>517</v>
      </c>
    </row>
    <row r="166" spans="2:22" x14ac:dyDescent="0.25">
      <c r="B166" s="208"/>
      <c r="C166" s="211"/>
      <c r="D166" s="211"/>
      <c r="E166" s="211"/>
      <c r="F166" s="211"/>
      <c r="G166" s="211"/>
      <c r="H166" s="214"/>
      <c r="I166" s="229"/>
      <c r="J166" s="211"/>
      <c r="K166" s="211"/>
      <c r="L166" s="211"/>
      <c r="M166" s="211"/>
      <c r="N166" s="211"/>
      <c r="O166" s="214"/>
      <c r="P166" s="196"/>
      <c r="Q166" s="8">
        <v>2</v>
      </c>
      <c r="R166" s="7" t="s">
        <v>375</v>
      </c>
      <c r="S166" s="7" t="s">
        <v>160</v>
      </c>
      <c r="T166" s="7" t="s">
        <v>15</v>
      </c>
      <c r="U166" s="22">
        <v>58</v>
      </c>
      <c r="V166" s="5" t="s">
        <v>547</v>
      </c>
    </row>
    <row r="167" spans="2:22" x14ac:dyDescent="0.25">
      <c r="B167" s="208"/>
      <c r="C167" s="211"/>
      <c r="D167" s="211"/>
      <c r="E167" s="211"/>
      <c r="F167" s="211"/>
      <c r="G167" s="211"/>
      <c r="H167" s="214"/>
      <c r="I167" s="229"/>
      <c r="J167" s="211"/>
      <c r="K167" s="211"/>
      <c r="L167" s="211"/>
      <c r="M167" s="211"/>
      <c r="N167" s="211"/>
      <c r="O167" s="214"/>
      <c r="P167" s="196"/>
      <c r="Q167" s="8">
        <v>3</v>
      </c>
      <c r="R167" s="7" t="s">
        <v>553</v>
      </c>
      <c r="S167" s="7" t="s">
        <v>160</v>
      </c>
      <c r="T167" s="7" t="s">
        <v>13</v>
      </c>
      <c r="U167" s="22">
        <v>54</v>
      </c>
      <c r="V167" s="5" t="s">
        <v>571</v>
      </c>
    </row>
    <row r="168" spans="2:22" x14ac:dyDescent="0.25">
      <c r="B168" s="208"/>
      <c r="C168" s="211"/>
      <c r="D168" s="211"/>
      <c r="E168" s="211"/>
      <c r="F168" s="211"/>
      <c r="G168" s="211"/>
      <c r="H168" s="214"/>
      <c r="I168" s="229"/>
      <c r="J168" s="211"/>
      <c r="K168" s="211"/>
      <c r="L168" s="211"/>
      <c r="M168" s="211"/>
      <c r="N168" s="211"/>
      <c r="O168" s="214"/>
      <c r="P168" s="196"/>
      <c r="Q168" s="8">
        <v>4</v>
      </c>
      <c r="R168" s="7" t="s">
        <v>390</v>
      </c>
      <c r="S168" s="7" t="s">
        <v>160</v>
      </c>
      <c r="T168" s="7" t="s">
        <v>15</v>
      </c>
      <c r="U168" s="22">
        <v>24</v>
      </c>
      <c r="V168" s="5" t="s">
        <v>647</v>
      </c>
    </row>
    <row r="169" spans="2:22" ht="15.75" thickBot="1" x14ac:dyDescent="0.3">
      <c r="B169" s="209"/>
      <c r="C169" s="212"/>
      <c r="D169" s="212"/>
      <c r="E169" s="212"/>
      <c r="F169" s="212"/>
      <c r="G169" s="212"/>
      <c r="H169" s="215"/>
      <c r="I169" s="230"/>
      <c r="J169" s="212"/>
      <c r="K169" s="212"/>
      <c r="L169" s="212"/>
      <c r="M169" s="212"/>
      <c r="N169" s="212"/>
      <c r="O169" s="215"/>
      <c r="P169" s="197"/>
      <c r="Q169" s="21">
        <v>5</v>
      </c>
      <c r="R169" s="19" t="s">
        <v>589</v>
      </c>
      <c r="S169" s="19" t="s">
        <v>160</v>
      </c>
      <c r="T169" s="19" t="s">
        <v>13</v>
      </c>
      <c r="U169" s="20">
        <v>23</v>
      </c>
      <c r="V169" s="28" t="s">
        <v>648</v>
      </c>
    </row>
    <row r="170" spans="2:22" x14ac:dyDescent="0.25">
      <c r="B170" s="216" t="s">
        <v>130</v>
      </c>
      <c r="C170" s="249" t="s">
        <v>320</v>
      </c>
      <c r="D170" s="201" t="s">
        <v>376</v>
      </c>
      <c r="E170" s="201" t="s">
        <v>161</v>
      </c>
      <c r="F170" s="201" t="s">
        <v>15</v>
      </c>
      <c r="G170" s="222">
        <v>29</v>
      </c>
      <c r="H170" s="204" t="s">
        <v>53</v>
      </c>
      <c r="I170" s="225">
        <v>35464</v>
      </c>
      <c r="J170" s="201" t="s">
        <v>405</v>
      </c>
      <c r="K170" s="201" t="s">
        <v>406</v>
      </c>
      <c r="L170" s="201" t="s">
        <v>418</v>
      </c>
      <c r="M170" s="201" t="s">
        <v>439</v>
      </c>
      <c r="N170" s="201" t="s">
        <v>456</v>
      </c>
      <c r="O170" s="204" t="s">
        <v>459</v>
      </c>
      <c r="P170" s="198"/>
      <c r="Q170" s="18">
        <v>1</v>
      </c>
      <c r="R170" s="17" t="s">
        <v>506</v>
      </c>
      <c r="S170" s="17" t="s">
        <v>161</v>
      </c>
      <c r="T170" s="17" t="s">
        <v>13</v>
      </c>
      <c r="U170" s="26">
        <v>24</v>
      </c>
      <c r="V170" s="121" t="s">
        <v>517</v>
      </c>
    </row>
    <row r="171" spans="2:22" x14ac:dyDescent="0.25">
      <c r="B171" s="217"/>
      <c r="C171" s="250"/>
      <c r="D171" s="202"/>
      <c r="E171" s="202"/>
      <c r="F171" s="202"/>
      <c r="G171" s="223"/>
      <c r="H171" s="205"/>
      <c r="I171" s="226"/>
      <c r="J171" s="202"/>
      <c r="K171" s="202"/>
      <c r="L171" s="202"/>
      <c r="M171" s="202"/>
      <c r="N171" s="202"/>
      <c r="O171" s="205"/>
      <c r="P171" s="199"/>
      <c r="Q171" s="4">
        <v>2</v>
      </c>
      <c r="R171" s="3" t="s">
        <v>524</v>
      </c>
      <c r="S171" s="3" t="s">
        <v>161</v>
      </c>
      <c r="T171" s="3" t="s">
        <v>15</v>
      </c>
      <c r="U171" s="25">
        <v>53</v>
      </c>
      <c r="V171" s="120" t="s">
        <v>547</v>
      </c>
    </row>
    <row r="172" spans="2:22" x14ac:dyDescent="0.25">
      <c r="B172" s="217"/>
      <c r="C172" s="250"/>
      <c r="D172" s="202"/>
      <c r="E172" s="202"/>
      <c r="F172" s="202"/>
      <c r="G172" s="223"/>
      <c r="H172" s="205"/>
      <c r="I172" s="226"/>
      <c r="J172" s="202"/>
      <c r="K172" s="202"/>
      <c r="L172" s="202"/>
      <c r="M172" s="202"/>
      <c r="N172" s="202"/>
      <c r="O172" s="205"/>
      <c r="P172" s="199"/>
      <c r="Q172" s="4">
        <v>3</v>
      </c>
      <c r="R172" s="3" t="s">
        <v>566</v>
      </c>
      <c r="S172" s="3" t="s">
        <v>161</v>
      </c>
      <c r="T172" s="3" t="s">
        <v>13</v>
      </c>
      <c r="U172" s="25">
        <v>51</v>
      </c>
      <c r="V172" s="120" t="s">
        <v>571</v>
      </c>
    </row>
    <row r="173" spans="2:22" x14ac:dyDescent="0.25">
      <c r="B173" s="217"/>
      <c r="C173" s="250"/>
      <c r="D173" s="202"/>
      <c r="E173" s="202"/>
      <c r="F173" s="202"/>
      <c r="G173" s="223"/>
      <c r="H173" s="205"/>
      <c r="I173" s="226"/>
      <c r="J173" s="202"/>
      <c r="K173" s="202"/>
      <c r="L173" s="202"/>
      <c r="M173" s="202"/>
      <c r="N173" s="202"/>
      <c r="O173" s="205"/>
      <c r="P173" s="199"/>
      <c r="Q173" s="4">
        <v>4</v>
      </c>
      <c r="R173" s="3" t="s">
        <v>574</v>
      </c>
      <c r="S173" s="3" t="s">
        <v>161</v>
      </c>
      <c r="T173" s="3" t="s">
        <v>15</v>
      </c>
      <c r="U173" s="25">
        <v>21</v>
      </c>
      <c r="V173" s="120" t="s">
        <v>647</v>
      </c>
    </row>
    <row r="174" spans="2:22" ht="15.75" thickBot="1" x14ac:dyDescent="0.3">
      <c r="B174" s="218"/>
      <c r="C174" s="251"/>
      <c r="D174" s="203"/>
      <c r="E174" s="203"/>
      <c r="F174" s="203"/>
      <c r="G174" s="224"/>
      <c r="H174" s="206"/>
      <c r="I174" s="227"/>
      <c r="J174" s="203"/>
      <c r="K174" s="203"/>
      <c r="L174" s="203"/>
      <c r="M174" s="203"/>
      <c r="N174" s="203"/>
      <c r="O174" s="206"/>
      <c r="P174" s="200"/>
      <c r="Q174" s="15">
        <v>5</v>
      </c>
      <c r="R174" s="14" t="s">
        <v>582</v>
      </c>
      <c r="S174" s="14" t="s">
        <v>161</v>
      </c>
      <c r="T174" s="14" t="s">
        <v>13</v>
      </c>
      <c r="U174" s="24">
        <v>21</v>
      </c>
      <c r="V174" s="122" t="s">
        <v>648</v>
      </c>
    </row>
    <row r="175" spans="2:22" x14ac:dyDescent="0.25">
      <c r="B175" s="207" t="s">
        <v>116</v>
      </c>
      <c r="C175" s="210" t="s">
        <v>281</v>
      </c>
      <c r="D175" s="231" t="s">
        <v>377</v>
      </c>
      <c r="E175" s="231" t="s">
        <v>162</v>
      </c>
      <c r="F175" s="210" t="s">
        <v>15</v>
      </c>
      <c r="G175" s="210">
        <v>36</v>
      </c>
      <c r="H175" s="213" t="s">
        <v>54</v>
      </c>
      <c r="I175" s="228">
        <v>32947</v>
      </c>
      <c r="J175" s="210" t="s">
        <v>402</v>
      </c>
      <c r="K175" s="210" t="s">
        <v>411</v>
      </c>
      <c r="L175" s="210" t="s">
        <v>424</v>
      </c>
      <c r="M175" s="210" t="s">
        <v>446</v>
      </c>
      <c r="N175" s="210" t="s">
        <v>456</v>
      </c>
      <c r="O175" s="213" t="s">
        <v>459</v>
      </c>
      <c r="P175" s="195" t="s">
        <v>670</v>
      </c>
      <c r="Q175" s="12">
        <v>1</v>
      </c>
      <c r="R175" s="11" t="s">
        <v>511</v>
      </c>
      <c r="S175" s="11" t="s">
        <v>162</v>
      </c>
      <c r="T175" s="11" t="s">
        <v>13</v>
      </c>
      <c r="U175" s="23">
        <v>31</v>
      </c>
      <c r="V175" s="9" t="s">
        <v>517</v>
      </c>
    </row>
    <row r="176" spans="2:22" x14ac:dyDescent="0.25">
      <c r="B176" s="208"/>
      <c r="C176" s="211"/>
      <c r="D176" s="232"/>
      <c r="E176" s="232"/>
      <c r="F176" s="211"/>
      <c r="G176" s="211"/>
      <c r="H176" s="214"/>
      <c r="I176" s="229"/>
      <c r="J176" s="211"/>
      <c r="K176" s="211"/>
      <c r="L176" s="211"/>
      <c r="M176" s="211"/>
      <c r="N176" s="211"/>
      <c r="O176" s="214"/>
      <c r="P176" s="196"/>
      <c r="Q176" s="8">
        <v>2</v>
      </c>
      <c r="R176" s="7" t="s">
        <v>519</v>
      </c>
      <c r="S176" s="7" t="s">
        <v>162</v>
      </c>
      <c r="T176" s="7" t="s">
        <v>15</v>
      </c>
      <c r="U176" s="22">
        <v>61</v>
      </c>
      <c r="V176" s="5" t="s">
        <v>547</v>
      </c>
    </row>
    <row r="177" spans="2:22" x14ac:dyDescent="0.25">
      <c r="B177" s="208"/>
      <c r="C177" s="211"/>
      <c r="D177" s="232"/>
      <c r="E177" s="232"/>
      <c r="F177" s="211"/>
      <c r="G177" s="211"/>
      <c r="H177" s="214"/>
      <c r="I177" s="229"/>
      <c r="J177" s="211"/>
      <c r="K177" s="211"/>
      <c r="L177" s="211"/>
      <c r="M177" s="211"/>
      <c r="N177" s="211"/>
      <c r="O177" s="214"/>
      <c r="P177" s="196"/>
      <c r="Q177" s="8">
        <v>3</v>
      </c>
      <c r="R177" s="7" t="s">
        <v>567</v>
      </c>
      <c r="S177" s="7" t="s">
        <v>162</v>
      </c>
      <c r="T177" s="7" t="s">
        <v>13</v>
      </c>
      <c r="U177" s="22">
        <v>52</v>
      </c>
      <c r="V177" s="5" t="s">
        <v>571</v>
      </c>
    </row>
    <row r="178" spans="2:22" x14ac:dyDescent="0.25">
      <c r="B178" s="208"/>
      <c r="C178" s="211"/>
      <c r="D178" s="232"/>
      <c r="E178" s="232"/>
      <c r="F178" s="211"/>
      <c r="G178" s="211"/>
      <c r="H178" s="214"/>
      <c r="I178" s="229"/>
      <c r="J178" s="211"/>
      <c r="K178" s="211"/>
      <c r="L178" s="211"/>
      <c r="M178" s="211"/>
      <c r="N178" s="211"/>
      <c r="O178" s="214"/>
      <c r="P178" s="196"/>
      <c r="Q178" s="8">
        <v>4</v>
      </c>
      <c r="R178" s="7" t="s">
        <v>370</v>
      </c>
      <c r="S178" s="7" t="s">
        <v>162</v>
      </c>
      <c r="T178" s="7" t="s">
        <v>15</v>
      </c>
      <c r="U178" s="22">
        <v>23</v>
      </c>
      <c r="V178" s="5" t="s">
        <v>647</v>
      </c>
    </row>
    <row r="179" spans="2:22" ht="15.75" thickBot="1" x14ac:dyDescent="0.3">
      <c r="B179" s="209"/>
      <c r="C179" s="212"/>
      <c r="D179" s="233"/>
      <c r="E179" s="233"/>
      <c r="F179" s="212"/>
      <c r="G179" s="212"/>
      <c r="H179" s="215"/>
      <c r="I179" s="230"/>
      <c r="J179" s="212"/>
      <c r="K179" s="212"/>
      <c r="L179" s="212"/>
      <c r="M179" s="212"/>
      <c r="N179" s="212"/>
      <c r="O179" s="215"/>
      <c r="P179" s="197"/>
      <c r="Q179" s="21">
        <v>5</v>
      </c>
      <c r="R179" s="19" t="s">
        <v>474</v>
      </c>
      <c r="S179" s="19" t="s">
        <v>162</v>
      </c>
      <c r="T179" s="19" t="s">
        <v>13</v>
      </c>
      <c r="U179" s="20">
        <v>25</v>
      </c>
      <c r="V179" s="28" t="s">
        <v>648</v>
      </c>
    </row>
    <row r="180" spans="2:22" x14ac:dyDescent="0.25">
      <c r="B180" s="216" t="s">
        <v>652</v>
      </c>
      <c r="C180" s="249" t="s">
        <v>304</v>
      </c>
      <c r="D180" s="219" t="s">
        <v>378</v>
      </c>
      <c r="E180" s="219" t="s">
        <v>198</v>
      </c>
      <c r="F180" s="201" t="s">
        <v>15</v>
      </c>
      <c r="G180" s="222">
        <v>32</v>
      </c>
      <c r="H180" s="204" t="s">
        <v>55</v>
      </c>
      <c r="I180" s="225">
        <v>34314</v>
      </c>
      <c r="J180" s="201" t="s">
        <v>403</v>
      </c>
      <c r="K180" s="201" t="s">
        <v>403</v>
      </c>
      <c r="L180" s="201" t="s">
        <v>423</v>
      </c>
      <c r="M180" s="201" t="s">
        <v>444</v>
      </c>
      <c r="N180" s="201" t="s">
        <v>457</v>
      </c>
      <c r="O180" s="204" t="s">
        <v>459</v>
      </c>
      <c r="P180" s="198" t="s">
        <v>671</v>
      </c>
      <c r="Q180" s="18">
        <v>1</v>
      </c>
      <c r="R180" s="17" t="s">
        <v>498</v>
      </c>
      <c r="S180" s="17" t="s">
        <v>198</v>
      </c>
      <c r="T180" s="17" t="s">
        <v>13</v>
      </c>
      <c r="U180" s="26">
        <v>29</v>
      </c>
      <c r="V180" s="121" t="s">
        <v>517</v>
      </c>
    </row>
    <row r="181" spans="2:22" x14ac:dyDescent="0.25">
      <c r="B181" s="217"/>
      <c r="C181" s="250"/>
      <c r="D181" s="220"/>
      <c r="E181" s="220"/>
      <c r="F181" s="202"/>
      <c r="G181" s="223"/>
      <c r="H181" s="205"/>
      <c r="I181" s="226"/>
      <c r="J181" s="202"/>
      <c r="K181" s="202"/>
      <c r="L181" s="202"/>
      <c r="M181" s="202"/>
      <c r="N181" s="202"/>
      <c r="O181" s="205"/>
      <c r="P181" s="199"/>
      <c r="Q181" s="4">
        <v>2</v>
      </c>
      <c r="R181" s="3" t="s">
        <v>540</v>
      </c>
      <c r="S181" s="3" t="s">
        <v>198</v>
      </c>
      <c r="T181" s="3" t="s">
        <v>15</v>
      </c>
      <c r="U181" s="25">
        <v>59</v>
      </c>
      <c r="V181" s="120" t="s">
        <v>547</v>
      </c>
    </row>
    <row r="182" spans="2:22" x14ac:dyDescent="0.25">
      <c r="B182" s="217"/>
      <c r="C182" s="250"/>
      <c r="D182" s="220"/>
      <c r="E182" s="220"/>
      <c r="F182" s="202"/>
      <c r="G182" s="223"/>
      <c r="H182" s="205"/>
      <c r="I182" s="226"/>
      <c r="J182" s="202"/>
      <c r="K182" s="202"/>
      <c r="L182" s="202"/>
      <c r="M182" s="202"/>
      <c r="N182" s="202"/>
      <c r="O182" s="205"/>
      <c r="P182" s="199"/>
      <c r="Q182" s="4">
        <v>3</v>
      </c>
      <c r="R182" s="3" t="s">
        <v>470</v>
      </c>
      <c r="S182" s="3" t="s">
        <v>198</v>
      </c>
      <c r="T182" s="3" t="s">
        <v>13</v>
      </c>
      <c r="U182" s="25">
        <v>53</v>
      </c>
      <c r="V182" s="120" t="s">
        <v>571</v>
      </c>
    </row>
    <row r="183" spans="2:22" x14ac:dyDescent="0.25">
      <c r="B183" s="217"/>
      <c r="C183" s="250"/>
      <c r="D183" s="220"/>
      <c r="E183" s="220"/>
      <c r="F183" s="202"/>
      <c r="G183" s="223"/>
      <c r="H183" s="205"/>
      <c r="I183" s="226"/>
      <c r="J183" s="202"/>
      <c r="K183" s="202"/>
      <c r="L183" s="202"/>
      <c r="M183" s="202"/>
      <c r="N183" s="202"/>
      <c r="O183" s="205"/>
      <c r="P183" s="199"/>
      <c r="Q183" s="4">
        <v>4</v>
      </c>
      <c r="R183" s="3" t="s">
        <v>579</v>
      </c>
      <c r="S183" s="3" t="s">
        <v>198</v>
      </c>
      <c r="T183" s="3" t="s">
        <v>15</v>
      </c>
      <c r="U183" s="25">
        <v>23</v>
      </c>
      <c r="V183" s="120" t="s">
        <v>647</v>
      </c>
    </row>
    <row r="184" spans="2:22" ht="15.75" thickBot="1" x14ac:dyDescent="0.3">
      <c r="B184" s="218"/>
      <c r="C184" s="251"/>
      <c r="D184" s="221"/>
      <c r="E184" s="221"/>
      <c r="F184" s="203"/>
      <c r="G184" s="224"/>
      <c r="H184" s="206"/>
      <c r="I184" s="227"/>
      <c r="J184" s="203"/>
      <c r="K184" s="203"/>
      <c r="L184" s="203"/>
      <c r="M184" s="203"/>
      <c r="N184" s="203"/>
      <c r="O184" s="206"/>
      <c r="P184" s="200"/>
      <c r="Q184" s="15">
        <v>5</v>
      </c>
      <c r="R184" s="14" t="s">
        <v>505</v>
      </c>
      <c r="S184" s="14" t="s">
        <v>198</v>
      </c>
      <c r="T184" s="14" t="s">
        <v>13</v>
      </c>
      <c r="U184" s="24">
        <v>21</v>
      </c>
      <c r="V184" s="122" t="s">
        <v>648</v>
      </c>
    </row>
    <row r="185" spans="2:22" x14ac:dyDescent="0.25">
      <c r="B185" s="207" t="s">
        <v>251</v>
      </c>
      <c r="C185" s="210" t="s">
        <v>298</v>
      </c>
      <c r="D185" s="210" t="s">
        <v>379</v>
      </c>
      <c r="E185" s="210" t="s">
        <v>163</v>
      </c>
      <c r="F185" s="210" t="s">
        <v>15</v>
      </c>
      <c r="G185" s="210">
        <v>34</v>
      </c>
      <c r="H185" s="213" t="s">
        <v>56</v>
      </c>
      <c r="I185" s="228">
        <v>33492</v>
      </c>
      <c r="J185" s="210" t="s">
        <v>407</v>
      </c>
      <c r="K185" s="210" t="s">
        <v>403</v>
      </c>
      <c r="L185" s="210" t="s">
        <v>427</v>
      </c>
      <c r="M185" s="210" t="s">
        <v>450</v>
      </c>
      <c r="N185" s="210" t="s">
        <v>457</v>
      </c>
      <c r="O185" s="213" t="s">
        <v>406</v>
      </c>
      <c r="P185" s="195"/>
      <c r="Q185" s="12">
        <v>1</v>
      </c>
      <c r="R185" s="11" t="s">
        <v>465</v>
      </c>
      <c r="S185" s="11" t="s">
        <v>163</v>
      </c>
      <c r="T185" s="11" t="s">
        <v>13</v>
      </c>
      <c r="U185" s="23">
        <v>21</v>
      </c>
      <c r="V185" s="9" t="s">
        <v>517</v>
      </c>
    </row>
    <row r="186" spans="2:22" x14ac:dyDescent="0.25">
      <c r="B186" s="208"/>
      <c r="C186" s="211"/>
      <c r="D186" s="211"/>
      <c r="E186" s="211"/>
      <c r="F186" s="211"/>
      <c r="G186" s="211"/>
      <c r="H186" s="214"/>
      <c r="I186" s="229"/>
      <c r="J186" s="211"/>
      <c r="K186" s="211"/>
      <c r="L186" s="211"/>
      <c r="M186" s="211"/>
      <c r="N186" s="211"/>
      <c r="O186" s="214"/>
      <c r="P186" s="196"/>
      <c r="Q186" s="8">
        <v>2</v>
      </c>
      <c r="R186" s="7" t="s">
        <v>520</v>
      </c>
      <c r="S186" s="7" t="s">
        <v>163</v>
      </c>
      <c r="T186" s="7" t="s">
        <v>15</v>
      </c>
      <c r="U186" s="22">
        <v>60</v>
      </c>
      <c r="V186" s="5" t="s">
        <v>547</v>
      </c>
    </row>
    <row r="187" spans="2:22" x14ac:dyDescent="0.25">
      <c r="B187" s="208"/>
      <c r="C187" s="211"/>
      <c r="D187" s="211"/>
      <c r="E187" s="211"/>
      <c r="F187" s="211"/>
      <c r="G187" s="211"/>
      <c r="H187" s="214"/>
      <c r="I187" s="229"/>
      <c r="J187" s="211"/>
      <c r="K187" s="211"/>
      <c r="L187" s="211"/>
      <c r="M187" s="211"/>
      <c r="N187" s="211"/>
      <c r="O187" s="214"/>
      <c r="P187" s="196"/>
      <c r="Q187" s="8">
        <v>3</v>
      </c>
      <c r="R187" s="7" t="s">
        <v>464</v>
      </c>
      <c r="S187" s="7" t="s">
        <v>163</v>
      </c>
      <c r="T187" s="7" t="s">
        <v>13</v>
      </c>
      <c r="U187" s="22">
        <v>55</v>
      </c>
      <c r="V187" s="5" t="s">
        <v>571</v>
      </c>
    </row>
    <row r="188" spans="2:22" x14ac:dyDescent="0.25">
      <c r="B188" s="208"/>
      <c r="C188" s="211"/>
      <c r="D188" s="211"/>
      <c r="E188" s="211"/>
      <c r="F188" s="211"/>
      <c r="G188" s="211"/>
      <c r="H188" s="214"/>
      <c r="I188" s="229"/>
      <c r="J188" s="211"/>
      <c r="K188" s="211"/>
      <c r="L188" s="211"/>
      <c r="M188" s="211"/>
      <c r="N188" s="211"/>
      <c r="O188" s="214"/>
      <c r="P188" s="196"/>
      <c r="Q188" s="8">
        <v>4</v>
      </c>
      <c r="R188" s="7" t="s">
        <v>398</v>
      </c>
      <c r="S188" s="7" t="s">
        <v>163</v>
      </c>
      <c r="T188" s="7" t="s">
        <v>15</v>
      </c>
      <c r="U188" s="22">
        <v>23</v>
      </c>
      <c r="V188" s="5" t="s">
        <v>647</v>
      </c>
    </row>
    <row r="189" spans="2:22" ht="15.75" thickBot="1" x14ac:dyDescent="0.3">
      <c r="B189" s="209"/>
      <c r="C189" s="212"/>
      <c r="D189" s="212"/>
      <c r="E189" s="212"/>
      <c r="F189" s="212"/>
      <c r="G189" s="212"/>
      <c r="H189" s="215"/>
      <c r="I189" s="230"/>
      <c r="J189" s="212"/>
      <c r="K189" s="212"/>
      <c r="L189" s="212"/>
      <c r="M189" s="212"/>
      <c r="N189" s="212"/>
      <c r="O189" s="215"/>
      <c r="P189" s="197"/>
      <c r="Q189" s="21">
        <v>5</v>
      </c>
      <c r="R189" s="19" t="s">
        <v>513</v>
      </c>
      <c r="S189" s="19" t="s">
        <v>163</v>
      </c>
      <c r="T189" s="19" t="s">
        <v>13</v>
      </c>
      <c r="U189" s="20">
        <v>22</v>
      </c>
      <c r="V189" s="28" t="s">
        <v>648</v>
      </c>
    </row>
    <row r="190" spans="2:22" x14ac:dyDescent="0.25">
      <c r="B190" s="252" t="s">
        <v>138</v>
      </c>
      <c r="C190" s="201" t="s">
        <v>303</v>
      </c>
      <c r="D190" s="201" t="s">
        <v>380</v>
      </c>
      <c r="E190" s="201" t="s">
        <v>164</v>
      </c>
      <c r="F190" s="201" t="s">
        <v>15</v>
      </c>
      <c r="G190" s="222">
        <v>33</v>
      </c>
      <c r="H190" s="204" t="s">
        <v>57</v>
      </c>
      <c r="I190" s="225">
        <v>34148</v>
      </c>
      <c r="J190" s="201" t="s">
        <v>406</v>
      </c>
      <c r="K190" s="201" t="s">
        <v>403</v>
      </c>
      <c r="L190" s="201" t="s">
        <v>422</v>
      </c>
      <c r="M190" s="201" t="s">
        <v>443</v>
      </c>
      <c r="N190" s="201" t="s">
        <v>456</v>
      </c>
      <c r="O190" s="204" t="s">
        <v>408</v>
      </c>
      <c r="P190" s="198"/>
      <c r="Q190" s="18">
        <v>1</v>
      </c>
      <c r="R190" s="17" t="s">
        <v>496</v>
      </c>
      <c r="S190" s="17" t="s">
        <v>164</v>
      </c>
      <c r="T190" s="17" t="s">
        <v>13</v>
      </c>
      <c r="U190" s="26">
        <v>25</v>
      </c>
      <c r="V190" s="121" t="s">
        <v>517</v>
      </c>
    </row>
    <row r="191" spans="2:22" x14ac:dyDescent="0.25">
      <c r="B191" s="253"/>
      <c r="C191" s="202"/>
      <c r="D191" s="202"/>
      <c r="E191" s="202"/>
      <c r="F191" s="202"/>
      <c r="G191" s="223"/>
      <c r="H191" s="205"/>
      <c r="I191" s="226"/>
      <c r="J191" s="202"/>
      <c r="K191" s="202"/>
      <c r="L191" s="202"/>
      <c r="M191" s="202"/>
      <c r="N191" s="202"/>
      <c r="O191" s="205"/>
      <c r="P191" s="199"/>
      <c r="Q191" s="4">
        <v>2</v>
      </c>
      <c r="R191" s="3" t="s">
        <v>370</v>
      </c>
      <c r="S191" s="3" t="s">
        <v>164</v>
      </c>
      <c r="T191" s="3" t="s">
        <v>15</v>
      </c>
      <c r="U191" s="25">
        <v>61</v>
      </c>
      <c r="V191" s="120" t="s">
        <v>547</v>
      </c>
    </row>
    <row r="192" spans="2:22" x14ac:dyDescent="0.25">
      <c r="B192" s="253"/>
      <c r="C192" s="202"/>
      <c r="D192" s="202"/>
      <c r="E192" s="202"/>
      <c r="F192" s="202"/>
      <c r="G192" s="223"/>
      <c r="H192" s="205"/>
      <c r="I192" s="226"/>
      <c r="J192" s="202"/>
      <c r="K192" s="202"/>
      <c r="L192" s="202"/>
      <c r="M192" s="202"/>
      <c r="N192" s="202"/>
      <c r="O192" s="205"/>
      <c r="P192" s="199"/>
      <c r="Q192" s="4">
        <v>3</v>
      </c>
      <c r="R192" s="3" t="s">
        <v>559</v>
      </c>
      <c r="S192" s="3" t="s">
        <v>164</v>
      </c>
      <c r="T192" s="3" t="s">
        <v>13</v>
      </c>
      <c r="U192" s="25">
        <v>54</v>
      </c>
      <c r="V192" s="120" t="s">
        <v>571</v>
      </c>
    </row>
    <row r="193" spans="2:22" x14ac:dyDescent="0.25">
      <c r="B193" s="253"/>
      <c r="C193" s="202"/>
      <c r="D193" s="202"/>
      <c r="E193" s="202"/>
      <c r="F193" s="202"/>
      <c r="G193" s="223"/>
      <c r="H193" s="205"/>
      <c r="I193" s="226"/>
      <c r="J193" s="202"/>
      <c r="K193" s="202"/>
      <c r="L193" s="202"/>
      <c r="M193" s="202"/>
      <c r="N193" s="202"/>
      <c r="O193" s="205"/>
      <c r="P193" s="199"/>
      <c r="Q193" s="4">
        <v>4</v>
      </c>
      <c r="R193" s="3" t="s">
        <v>578</v>
      </c>
      <c r="S193" s="3" t="s">
        <v>164</v>
      </c>
      <c r="T193" s="3" t="s">
        <v>15</v>
      </c>
      <c r="U193" s="25">
        <v>21</v>
      </c>
      <c r="V193" s="120" t="s">
        <v>647</v>
      </c>
    </row>
    <row r="194" spans="2:22" ht="15.75" thickBot="1" x14ac:dyDescent="0.3">
      <c r="B194" s="254"/>
      <c r="C194" s="203"/>
      <c r="D194" s="203"/>
      <c r="E194" s="203"/>
      <c r="F194" s="203"/>
      <c r="G194" s="224"/>
      <c r="H194" s="206"/>
      <c r="I194" s="227"/>
      <c r="J194" s="203"/>
      <c r="K194" s="203"/>
      <c r="L194" s="203"/>
      <c r="M194" s="203"/>
      <c r="N194" s="203"/>
      <c r="O194" s="206"/>
      <c r="P194" s="200"/>
      <c r="Q194" s="15">
        <v>5</v>
      </c>
      <c r="R194" s="14" t="s">
        <v>565</v>
      </c>
      <c r="S194" s="14" t="s">
        <v>164</v>
      </c>
      <c r="T194" s="14" t="s">
        <v>13</v>
      </c>
      <c r="U194" s="24">
        <v>21</v>
      </c>
      <c r="V194" s="122" t="s">
        <v>648</v>
      </c>
    </row>
    <row r="195" spans="2:22" x14ac:dyDescent="0.25">
      <c r="B195" s="207" t="s">
        <v>114</v>
      </c>
      <c r="C195" s="210" t="s">
        <v>271</v>
      </c>
      <c r="D195" s="210" t="s">
        <v>381</v>
      </c>
      <c r="E195" s="210" t="s">
        <v>165</v>
      </c>
      <c r="F195" s="210" t="s">
        <v>15</v>
      </c>
      <c r="G195" s="210">
        <v>32</v>
      </c>
      <c r="H195" s="213" t="s">
        <v>58</v>
      </c>
      <c r="I195" s="228">
        <v>34519</v>
      </c>
      <c r="J195" s="210" t="s">
        <v>407</v>
      </c>
      <c r="K195" s="210" t="s">
        <v>410</v>
      </c>
      <c r="L195" s="210" t="s">
        <v>428</v>
      </c>
      <c r="M195" s="210" t="s">
        <v>451</v>
      </c>
      <c r="N195" s="210" t="s">
        <v>456</v>
      </c>
      <c r="O195" s="213" t="s">
        <v>408</v>
      </c>
      <c r="P195" s="195"/>
      <c r="Q195" s="12">
        <v>1</v>
      </c>
      <c r="R195" s="11" t="s">
        <v>462</v>
      </c>
      <c r="S195" s="11" t="s">
        <v>165</v>
      </c>
      <c r="T195" s="11" t="s">
        <v>13</v>
      </c>
      <c r="U195" s="23">
        <v>33</v>
      </c>
      <c r="V195" s="9" t="s">
        <v>517</v>
      </c>
    </row>
    <row r="196" spans="2:22" x14ac:dyDescent="0.25">
      <c r="B196" s="208"/>
      <c r="C196" s="211"/>
      <c r="D196" s="211"/>
      <c r="E196" s="211"/>
      <c r="F196" s="211"/>
      <c r="G196" s="211"/>
      <c r="H196" s="214"/>
      <c r="I196" s="229"/>
      <c r="J196" s="211"/>
      <c r="K196" s="211"/>
      <c r="L196" s="211"/>
      <c r="M196" s="211"/>
      <c r="N196" s="211"/>
      <c r="O196" s="214"/>
      <c r="P196" s="196"/>
      <c r="Q196" s="8">
        <v>2</v>
      </c>
      <c r="R196" s="7" t="s">
        <v>535</v>
      </c>
      <c r="S196" s="7" t="s">
        <v>165</v>
      </c>
      <c r="T196" s="7" t="s">
        <v>15</v>
      </c>
      <c r="U196" s="22">
        <v>56</v>
      </c>
      <c r="V196" s="5" t="s">
        <v>547</v>
      </c>
    </row>
    <row r="197" spans="2:22" x14ac:dyDescent="0.25">
      <c r="B197" s="208"/>
      <c r="C197" s="211"/>
      <c r="D197" s="211"/>
      <c r="E197" s="211"/>
      <c r="F197" s="211"/>
      <c r="G197" s="211"/>
      <c r="H197" s="214"/>
      <c r="I197" s="229"/>
      <c r="J197" s="211"/>
      <c r="K197" s="211"/>
      <c r="L197" s="211"/>
      <c r="M197" s="211"/>
      <c r="N197" s="211"/>
      <c r="O197" s="214"/>
      <c r="P197" s="196"/>
      <c r="Q197" s="8">
        <v>3</v>
      </c>
      <c r="R197" s="7" t="s">
        <v>508</v>
      </c>
      <c r="S197" s="7" t="s">
        <v>165</v>
      </c>
      <c r="T197" s="7" t="s">
        <v>13</v>
      </c>
      <c r="U197" s="22">
        <v>50</v>
      </c>
      <c r="V197" s="5" t="s">
        <v>571</v>
      </c>
    </row>
    <row r="198" spans="2:22" x14ac:dyDescent="0.25">
      <c r="B198" s="208"/>
      <c r="C198" s="211"/>
      <c r="D198" s="211"/>
      <c r="E198" s="211"/>
      <c r="F198" s="211"/>
      <c r="G198" s="211"/>
      <c r="H198" s="214"/>
      <c r="I198" s="229"/>
      <c r="J198" s="211"/>
      <c r="K198" s="211"/>
      <c r="L198" s="211"/>
      <c r="M198" s="211"/>
      <c r="N198" s="211"/>
      <c r="O198" s="214"/>
      <c r="P198" s="196"/>
      <c r="Q198" s="8">
        <v>4</v>
      </c>
      <c r="R198" s="7" t="s">
        <v>392</v>
      </c>
      <c r="S198" s="7" t="s">
        <v>165</v>
      </c>
      <c r="T198" s="7" t="s">
        <v>15</v>
      </c>
      <c r="U198" s="22">
        <v>21</v>
      </c>
      <c r="V198" s="5" t="s">
        <v>647</v>
      </c>
    </row>
    <row r="199" spans="2:22" ht="15.75" thickBot="1" x14ac:dyDescent="0.3">
      <c r="B199" s="209"/>
      <c r="C199" s="212"/>
      <c r="D199" s="212"/>
      <c r="E199" s="212"/>
      <c r="F199" s="212"/>
      <c r="G199" s="212"/>
      <c r="H199" s="215"/>
      <c r="I199" s="230"/>
      <c r="J199" s="212"/>
      <c r="K199" s="212"/>
      <c r="L199" s="212"/>
      <c r="M199" s="212"/>
      <c r="N199" s="212"/>
      <c r="O199" s="215"/>
      <c r="P199" s="197"/>
      <c r="Q199" s="21">
        <v>5</v>
      </c>
      <c r="R199" s="19" t="s">
        <v>481</v>
      </c>
      <c r="S199" s="19" t="s">
        <v>165</v>
      </c>
      <c r="T199" s="19" t="s">
        <v>13</v>
      </c>
      <c r="U199" s="20">
        <v>23</v>
      </c>
      <c r="V199" s="28" t="s">
        <v>648</v>
      </c>
    </row>
    <row r="200" spans="2:22" x14ac:dyDescent="0.25">
      <c r="B200" s="216" t="s">
        <v>247</v>
      </c>
      <c r="C200" s="249" t="s">
        <v>278</v>
      </c>
      <c r="D200" s="201" t="s">
        <v>382</v>
      </c>
      <c r="E200" s="201" t="s">
        <v>199</v>
      </c>
      <c r="F200" s="201" t="s">
        <v>15</v>
      </c>
      <c r="G200" s="222">
        <v>29</v>
      </c>
      <c r="H200" s="204" t="s">
        <v>59</v>
      </c>
      <c r="I200" s="225">
        <v>35377</v>
      </c>
      <c r="J200" s="201" t="s">
        <v>403</v>
      </c>
      <c r="K200" s="201" t="s">
        <v>405</v>
      </c>
      <c r="L200" s="201" t="s">
        <v>429</v>
      </c>
      <c r="M200" s="201" t="s">
        <v>452</v>
      </c>
      <c r="N200" s="201" t="s">
        <v>457</v>
      </c>
      <c r="O200" s="204" t="s">
        <v>406</v>
      </c>
      <c r="P200" s="198"/>
      <c r="Q200" s="18">
        <v>1</v>
      </c>
      <c r="R200" s="17" t="s">
        <v>505</v>
      </c>
      <c r="S200" s="17" t="s">
        <v>199</v>
      </c>
      <c r="T200" s="17" t="s">
        <v>13</v>
      </c>
      <c r="U200" s="26">
        <v>32</v>
      </c>
      <c r="V200" s="121" t="s">
        <v>517</v>
      </c>
    </row>
    <row r="201" spans="2:22" x14ac:dyDescent="0.25">
      <c r="B201" s="217"/>
      <c r="C201" s="250"/>
      <c r="D201" s="202"/>
      <c r="E201" s="202"/>
      <c r="F201" s="202"/>
      <c r="G201" s="223"/>
      <c r="H201" s="205"/>
      <c r="I201" s="226"/>
      <c r="J201" s="202"/>
      <c r="K201" s="202"/>
      <c r="L201" s="202"/>
      <c r="M201" s="202"/>
      <c r="N201" s="202"/>
      <c r="O201" s="205"/>
      <c r="P201" s="199"/>
      <c r="Q201" s="4">
        <v>2</v>
      </c>
      <c r="R201" s="3" t="s">
        <v>384</v>
      </c>
      <c r="S201" s="3" t="s">
        <v>199</v>
      </c>
      <c r="T201" s="3" t="s">
        <v>15</v>
      </c>
      <c r="U201" s="25">
        <v>58</v>
      </c>
      <c r="V201" s="120" t="s">
        <v>547</v>
      </c>
    </row>
    <row r="202" spans="2:22" x14ac:dyDescent="0.25">
      <c r="B202" s="217"/>
      <c r="C202" s="250"/>
      <c r="D202" s="202"/>
      <c r="E202" s="202"/>
      <c r="F202" s="202"/>
      <c r="G202" s="223"/>
      <c r="H202" s="205"/>
      <c r="I202" s="226"/>
      <c r="J202" s="202"/>
      <c r="K202" s="202"/>
      <c r="L202" s="202"/>
      <c r="M202" s="202"/>
      <c r="N202" s="202"/>
      <c r="O202" s="205"/>
      <c r="P202" s="199"/>
      <c r="Q202" s="4">
        <v>3</v>
      </c>
      <c r="R202" s="3" t="s">
        <v>558</v>
      </c>
      <c r="S202" s="3" t="s">
        <v>199</v>
      </c>
      <c r="T202" s="3" t="s">
        <v>13</v>
      </c>
      <c r="U202" s="25">
        <v>55</v>
      </c>
      <c r="V202" s="120" t="s">
        <v>571</v>
      </c>
    </row>
    <row r="203" spans="2:22" x14ac:dyDescent="0.25">
      <c r="B203" s="217"/>
      <c r="C203" s="250"/>
      <c r="D203" s="202"/>
      <c r="E203" s="202"/>
      <c r="F203" s="202"/>
      <c r="G203" s="223"/>
      <c r="H203" s="205"/>
      <c r="I203" s="226"/>
      <c r="J203" s="202"/>
      <c r="K203" s="202"/>
      <c r="L203" s="202"/>
      <c r="M203" s="202"/>
      <c r="N203" s="202"/>
      <c r="O203" s="205"/>
      <c r="P203" s="199"/>
      <c r="Q203" s="4">
        <v>4</v>
      </c>
      <c r="R203" s="3" t="s">
        <v>354</v>
      </c>
      <c r="S203" s="3" t="s">
        <v>199</v>
      </c>
      <c r="T203" s="3" t="s">
        <v>15</v>
      </c>
      <c r="U203" s="25">
        <v>23</v>
      </c>
      <c r="V203" s="120" t="s">
        <v>647</v>
      </c>
    </row>
    <row r="204" spans="2:22" ht="15.75" thickBot="1" x14ac:dyDescent="0.3">
      <c r="B204" s="218"/>
      <c r="C204" s="251"/>
      <c r="D204" s="203"/>
      <c r="E204" s="203"/>
      <c r="F204" s="203"/>
      <c r="G204" s="224"/>
      <c r="H204" s="206"/>
      <c r="I204" s="227"/>
      <c r="J204" s="203"/>
      <c r="K204" s="203"/>
      <c r="L204" s="203"/>
      <c r="M204" s="203"/>
      <c r="N204" s="203"/>
      <c r="O204" s="206"/>
      <c r="P204" s="200"/>
      <c r="Q204" s="15">
        <v>5</v>
      </c>
      <c r="R204" s="14" t="s">
        <v>584</v>
      </c>
      <c r="S204" s="14" t="s">
        <v>199</v>
      </c>
      <c r="T204" s="14" t="s">
        <v>13</v>
      </c>
      <c r="U204" s="24">
        <v>26</v>
      </c>
      <c r="V204" s="122" t="s">
        <v>648</v>
      </c>
    </row>
    <row r="205" spans="2:22" x14ac:dyDescent="0.25">
      <c r="B205" s="207" t="s">
        <v>249</v>
      </c>
      <c r="C205" s="210" t="s">
        <v>120</v>
      </c>
      <c r="D205" s="210" t="s">
        <v>383</v>
      </c>
      <c r="E205" s="210" t="s">
        <v>166</v>
      </c>
      <c r="F205" s="210" t="s">
        <v>15</v>
      </c>
      <c r="G205" s="210">
        <v>33</v>
      </c>
      <c r="H205" s="213" t="s">
        <v>60</v>
      </c>
      <c r="I205" s="228">
        <v>34103</v>
      </c>
      <c r="J205" s="210" t="s">
        <v>407</v>
      </c>
      <c r="K205" s="210" t="s">
        <v>410</v>
      </c>
      <c r="L205" s="210" t="s">
        <v>428</v>
      </c>
      <c r="M205" s="210" t="s">
        <v>451</v>
      </c>
      <c r="N205" s="210" t="s">
        <v>456</v>
      </c>
      <c r="O205" s="213" t="s">
        <v>408</v>
      </c>
      <c r="P205" s="195"/>
      <c r="Q205" s="12">
        <v>1</v>
      </c>
      <c r="R205" s="11" t="s">
        <v>516</v>
      </c>
      <c r="S205" s="11" t="s">
        <v>166</v>
      </c>
      <c r="T205" s="11" t="s">
        <v>13</v>
      </c>
      <c r="U205" s="23">
        <v>31</v>
      </c>
      <c r="V205" s="9" t="s">
        <v>517</v>
      </c>
    </row>
    <row r="206" spans="2:22" x14ac:dyDescent="0.25">
      <c r="B206" s="208"/>
      <c r="C206" s="211"/>
      <c r="D206" s="211"/>
      <c r="E206" s="211"/>
      <c r="F206" s="211"/>
      <c r="G206" s="211"/>
      <c r="H206" s="214"/>
      <c r="I206" s="229"/>
      <c r="J206" s="211"/>
      <c r="K206" s="211"/>
      <c r="L206" s="211"/>
      <c r="M206" s="211"/>
      <c r="N206" s="211"/>
      <c r="O206" s="214"/>
      <c r="P206" s="196"/>
      <c r="Q206" s="8">
        <v>2</v>
      </c>
      <c r="R206" s="7" t="s">
        <v>519</v>
      </c>
      <c r="S206" s="7" t="s">
        <v>166</v>
      </c>
      <c r="T206" s="7" t="s">
        <v>15</v>
      </c>
      <c r="U206" s="22">
        <v>58</v>
      </c>
      <c r="V206" s="5" t="s">
        <v>547</v>
      </c>
    </row>
    <row r="207" spans="2:22" x14ac:dyDescent="0.25">
      <c r="B207" s="208"/>
      <c r="C207" s="211"/>
      <c r="D207" s="211"/>
      <c r="E207" s="211"/>
      <c r="F207" s="211"/>
      <c r="G207" s="211"/>
      <c r="H207" s="214"/>
      <c r="I207" s="229"/>
      <c r="J207" s="211"/>
      <c r="K207" s="211"/>
      <c r="L207" s="211"/>
      <c r="M207" s="211"/>
      <c r="N207" s="211"/>
      <c r="O207" s="214"/>
      <c r="P207" s="196"/>
      <c r="Q207" s="8">
        <v>3</v>
      </c>
      <c r="R207" s="7" t="s">
        <v>555</v>
      </c>
      <c r="S207" s="7" t="s">
        <v>166</v>
      </c>
      <c r="T207" s="7" t="s">
        <v>13</v>
      </c>
      <c r="U207" s="22">
        <v>55</v>
      </c>
      <c r="V207" s="5" t="s">
        <v>571</v>
      </c>
    </row>
    <row r="208" spans="2:22" x14ac:dyDescent="0.25">
      <c r="B208" s="208"/>
      <c r="C208" s="211"/>
      <c r="D208" s="211"/>
      <c r="E208" s="211"/>
      <c r="F208" s="211"/>
      <c r="G208" s="211"/>
      <c r="H208" s="214"/>
      <c r="I208" s="229"/>
      <c r="J208" s="211"/>
      <c r="K208" s="211"/>
      <c r="L208" s="211"/>
      <c r="M208" s="211"/>
      <c r="N208" s="211"/>
      <c r="O208" s="214"/>
      <c r="P208" s="196"/>
      <c r="Q208" s="8">
        <v>4</v>
      </c>
      <c r="R208" s="7" t="s">
        <v>574</v>
      </c>
      <c r="S208" s="7" t="s">
        <v>166</v>
      </c>
      <c r="T208" s="7" t="s">
        <v>15</v>
      </c>
      <c r="U208" s="22">
        <v>21</v>
      </c>
      <c r="V208" s="5" t="s">
        <v>574</v>
      </c>
    </row>
    <row r="209" spans="2:22" ht="15.75" thickBot="1" x14ac:dyDescent="0.3">
      <c r="B209" s="209"/>
      <c r="C209" s="212"/>
      <c r="D209" s="212"/>
      <c r="E209" s="212"/>
      <c r="F209" s="212"/>
      <c r="G209" s="212"/>
      <c r="H209" s="215"/>
      <c r="I209" s="230"/>
      <c r="J209" s="212"/>
      <c r="K209" s="212"/>
      <c r="L209" s="212"/>
      <c r="M209" s="212"/>
      <c r="N209" s="212"/>
      <c r="O209" s="215"/>
      <c r="P209" s="197"/>
      <c r="Q209" s="21">
        <v>5</v>
      </c>
      <c r="R209" s="19" t="s">
        <v>484</v>
      </c>
      <c r="S209" s="19" t="s">
        <v>166</v>
      </c>
      <c r="T209" s="19" t="s">
        <v>13</v>
      </c>
      <c r="U209" s="20">
        <v>23</v>
      </c>
      <c r="V209" s="28" t="s">
        <v>648</v>
      </c>
    </row>
    <row r="210" spans="2:22" x14ac:dyDescent="0.25">
      <c r="B210" s="252" t="s">
        <v>241</v>
      </c>
      <c r="C210" s="201" t="s">
        <v>331</v>
      </c>
      <c r="D210" s="219" t="s">
        <v>375</v>
      </c>
      <c r="E210" s="219" t="s">
        <v>167</v>
      </c>
      <c r="F210" s="201" t="s">
        <v>15</v>
      </c>
      <c r="G210" s="222">
        <v>31</v>
      </c>
      <c r="H210" s="204" t="s">
        <v>61</v>
      </c>
      <c r="I210" s="225">
        <v>34706</v>
      </c>
      <c r="J210" s="201" t="s">
        <v>403</v>
      </c>
      <c r="K210" s="201" t="s">
        <v>406</v>
      </c>
      <c r="L210" s="201" t="s">
        <v>413</v>
      </c>
      <c r="M210" s="201" t="s">
        <v>434</v>
      </c>
      <c r="N210" s="201" t="s">
        <v>456</v>
      </c>
      <c r="O210" s="204" t="s">
        <v>408</v>
      </c>
      <c r="P210" s="198" t="s">
        <v>672</v>
      </c>
      <c r="Q210" s="18">
        <v>1</v>
      </c>
      <c r="R210" s="17" t="s">
        <v>462</v>
      </c>
      <c r="S210" s="17" t="s">
        <v>167</v>
      </c>
      <c r="T210" s="17" t="s">
        <v>13</v>
      </c>
      <c r="U210" s="26">
        <v>23</v>
      </c>
      <c r="V210" s="121" t="s">
        <v>517</v>
      </c>
    </row>
    <row r="211" spans="2:22" x14ac:dyDescent="0.25">
      <c r="B211" s="253"/>
      <c r="C211" s="202"/>
      <c r="D211" s="220"/>
      <c r="E211" s="220"/>
      <c r="F211" s="202"/>
      <c r="G211" s="223"/>
      <c r="H211" s="205"/>
      <c r="I211" s="226"/>
      <c r="J211" s="202"/>
      <c r="K211" s="202"/>
      <c r="L211" s="202"/>
      <c r="M211" s="202"/>
      <c r="N211" s="202"/>
      <c r="O211" s="205"/>
      <c r="P211" s="199"/>
      <c r="Q211" s="4">
        <v>2</v>
      </c>
      <c r="R211" s="3" t="s">
        <v>536</v>
      </c>
      <c r="S211" s="3" t="s">
        <v>167</v>
      </c>
      <c r="T211" s="3" t="s">
        <v>15</v>
      </c>
      <c r="U211" s="25">
        <v>57</v>
      </c>
      <c r="V211" s="120" t="s">
        <v>547</v>
      </c>
    </row>
    <row r="212" spans="2:22" x14ac:dyDescent="0.25">
      <c r="B212" s="253"/>
      <c r="C212" s="202"/>
      <c r="D212" s="220"/>
      <c r="E212" s="220"/>
      <c r="F212" s="202"/>
      <c r="G212" s="223"/>
      <c r="H212" s="205"/>
      <c r="I212" s="226"/>
      <c r="J212" s="202"/>
      <c r="K212" s="202"/>
      <c r="L212" s="202"/>
      <c r="M212" s="202"/>
      <c r="N212" s="202"/>
      <c r="O212" s="205"/>
      <c r="P212" s="199"/>
      <c r="Q212" s="4">
        <v>3</v>
      </c>
      <c r="R212" s="3" t="s">
        <v>488</v>
      </c>
      <c r="S212" s="3" t="s">
        <v>167</v>
      </c>
      <c r="T212" s="3" t="s">
        <v>13</v>
      </c>
      <c r="U212" s="25">
        <v>52</v>
      </c>
      <c r="V212" s="120" t="s">
        <v>571</v>
      </c>
    </row>
    <row r="213" spans="2:22" x14ac:dyDescent="0.25">
      <c r="B213" s="253"/>
      <c r="C213" s="202"/>
      <c r="D213" s="220"/>
      <c r="E213" s="220"/>
      <c r="F213" s="202"/>
      <c r="G213" s="223"/>
      <c r="H213" s="205"/>
      <c r="I213" s="226"/>
      <c r="J213" s="202"/>
      <c r="K213" s="202"/>
      <c r="L213" s="202"/>
      <c r="M213" s="202"/>
      <c r="N213" s="202"/>
      <c r="O213" s="205"/>
      <c r="P213" s="199"/>
      <c r="Q213" s="4">
        <v>4</v>
      </c>
      <c r="R213" s="3" t="s">
        <v>529</v>
      </c>
      <c r="S213" s="3" t="s">
        <v>167</v>
      </c>
      <c r="T213" s="3" t="s">
        <v>15</v>
      </c>
      <c r="U213" s="25">
        <v>26</v>
      </c>
      <c r="V213" s="120" t="s">
        <v>647</v>
      </c>
    </row>
    <row r="214" spans="2:22" ht="15.75" thickBot="1" x14ac:dyDescent="0.3">
      <c r="B214" s="254"/>
      <c r="C214" s="203"/>
      <c r="D214" s="221"/>
      <c r="E214" s="221"/>
      <c r="F214" s="203"/>
      <c r="G214" s="224"/>
      <c r="H214" s="206"/>
      <c r="I214" s="227"/>
      <c r="J214" s="203"/>
      <c r="K214" s="203"/>
      <c r="L214" s="203"/>
      <c r="M214" s="203"/>
      <c r="N214" s="203"/>
      <c r="O214" s="206"/>
      <c r="P214" s="200"/>
      <c r="Q214" s="15">
        <v>5</v>
      </c>
      <c r="R214" s="14" t="s">
        <v>569</v>
      </c>
      <c r="S214" s="14" t="s">
        <v>167</v>
      </c>
      <c r="T214" s="14" t="s">
        <v>13</v>
      </c>
      <c r="U214" s="24">
        <v>23</v>
      </c>
      <c r="V214" s="122" t="s">
        <v>648</v>
      </c>
    </row>
    <row r="215" spans="2:22" x14ac:dyDescent="0.25">
      <c r="B215" s="207" t="s">
        <v>240</v>
      </c>
      <c r="C215" s="210" t="s">
        <v>334</v>
      </c>
      <c r="D215" s="231" t="s">
        <v>384</v>
      </c>
      <c r="E215" s="231" t="s">
        <v>211</v>
      </c>
      <c r="F215" s="210" t="s">
        <v>15</v>
      </c>
      <c r="G215" s="210">
        <v>27</v>
      </c>
      <c r="H215" s="213" t="s">
        <v>62</v>
      </c>
      <c r="I215" s="228">
        <v>36164</v>
      </c>
      <c r="J215" s="210" t="s">
        <v>403</v>
      </c>
      <c r="K215" s="210" t="s">
        <v>411</v>
      </c>
      <c r="L215" s="210" t="s">
        <v>430</v>
      </c>
      <c r="M215" s="210" t="s">
        <v>453</v>
      </c>
      <c r="N215" s="210" t="s">
        <v>456</v>
      </c>
      <c r="O215" s="213" t="s">
        <v>458</v>
      </c>
      <c r="P215" s="195" t="s">
        <v>673</v>
      </c>
      <c r="Q215" s="12">
        <v>1</v>
      </c>
      <c r="R215" s="11" t="s">
        <v>466</v>
      </c>
      <c r="S215" s="11" t="s">
        <v>211</v>
      </c>
      <c r="T215" s="11" t="s">
        <v>13</v>
      </c>
      <c r="U215" s="23">
        <v>32</v>
      </c>
      <c r="V215" s="9" t="s">
        <v>517</v>
      </c>
    </row>
    <row r="216" spans="2:22" x14ac:dyDescent="0.25">
      <c r="B216" s="208"/>
      <c r="C216" s="211"/>
      <c r="D216" s="232"/>
      <c r="E216" s="232"/>
      <c r="F216" s="211"/>
      <c r="G216" s="211"/>
      <c r="H216" s="214"/>
      <c r="I216" s="229"/>
      <c r="J216" s="211"/>
      <c r="K216" s="211"/>
      <c r="L216" s="211"/>
      <c r="M216" s="211"/>
      <c r="N216" s="211"/>
      <c r="O216" s="214"/>
      <c r="P216" s="196"/>
      <c r="Q216" s="8">
        <v>2</v>
      </c>
      <c r="R216" s="7" t="s">
        <v>385</v>
      </c>
      <c r="S216" s="7" t="s">
        <v>211</v>
      </c>
      <c r="T216" s="7" t="s">
        <v>15</v>
      </c>
      <c r="U216" s="22">
        <v>58</v>
      </c>
      <c r="V216" s="5" t="s">
        <v>547</v>
      </c>
    </row>
    <row r="217" spans="2:22" x14ac:dyDescent="0.25">
      <c r="B217" s="208"/>
      <c r="C217" s="211"/>
      <c r="D217" s="232"/>
      <c r="E217" s="232"/>
      <c r="F217" s="211"/>
      <c r="G217" s="211"/>
      <c r="H217" s="214"/>
      <c r="I217" s="229"/>
      <c r="J217" s="211"/>
      <c r="K217" s="211"/>
      <c r="L217" s="211"/>
      <c r="M217" s="211"/>
      <c r="N217" s="211"/>
      <c r="O217" s="214"/>
      <c r="P217" s="196"/>
      <c r="Q217" s="8">
        <v>3</v>
      </c>
      <c r="R217" s="7" t="s">
        <v>557</v>
      </c>
      <c r="S217" s="7" t="s">
        <v>211</v>
      </c>
      <c r="T217" s="7" t="s">
        <v>13</v>
      </c>
      <c r="U217" s="22">
        <v>53</v>
      </c>
      <c r="V217" s="5" t="s">
        <v>571</v>
      </c>
    </row>
    <row r="218" spans="2:22" x14ac:dyDescent="0.25">
      <c r="B218" s="208"/>
      <c r="C218" s="211"/>
      <c r="D218" s="232"/>
      <c r="E218" s="232"/>
      <c r="F218" s="211"/>
      <c r="G218" s="211"/>
      <c r="H218" s="214"/>
      <c r="I218" s="229"/>
      <c r="J218" s="211"/>
      <c r="K218" s="211"/>
      <c r="L218" s="211"/>
      <c r="M218" s="211"/>
      <c r="N218" s="211"/>
      <c r="O218" s="214"/>
      <c r="P218" s="196"/>
      <c r="Q218" s="8">
        <v>4</v>
      </c>
      <c r="R218" s="7" t="s">
        <v>579</v>
      </c>
      <c r="S218" s="7" t="s">
        <v>211</v>
      </c>
      <c r="T218" s="7" t="s">
        <v>15</v>
      </c>
      <c r="U218" s="22">
        <v>23</v>
      </c>
      <c r="V218" s="5" t="s">
        <v>647</v>
      </c>
    </row>
    <row r="219" spans="2:22" ht="15.75" thickBot="1" x14ac:dyDescent="0.3">
      <c r="B219" s="209"/>
      <c r="C219" s="212"/>
      <c r="D219" s="233"/>
      <c r="E219" s="233"/>
      <c r="F219" s="212"/>
      <c r="G219" s="212"/>
      <c r="H219" s="215"/>
      <c r="I219" s="230"/>
      <c r="J219" s="212"/>
      <c r="K219" s="212"/>
      <c r="L219" s="212"/>
      <c r="M219" s="212"/>
      <c r="N219" s="212"/>
      <c r="O219" s="215"/>
      <c r="P219" s="197"/>
      <c r="Q219" s="21">
        <v>5</v>
      </c>
      <c r="R219" s="19" t="s">
        <v>582</v>
      </c>
      <c r="S219" s="19" t="s">
        <v>211</v>
      </c>
      <c r="T219" s="19" t="s">
        <v>13</v>
      </c>
      <c r="U219" s="20">
        <v>24</v>
      </c>
      <c r="V219" s="28" t="s">
        <v>648</v>
      </c>
    </row>
    <row r="220" spans="2:22" x14ac:dyDescent="0.25">
      <c r="B220" s="216" t="s">
        <v>223</v>
      </c>
      <c r="C220" s="249" t="s">
        <v>305</v>
      </c>
      <c r="D220" s="201" t="s">
        <v>194</v>
      </c>
      <c r="E220" s="201" t="s">
        <v>168</v>
      </c>
      <c r="F220" s="201" t="s">
        <v>15</v>
      </c>
      <c r="G220" s="222">
        <v>28</v>
      </c>
      <c r="H220" s="204" t="s">
        <v>63</v>
      </c>
      <c r="I220" s="225">
        <v>35875</v>
      </c>
      <c r="J220" s="201" t="s">
        <v>404</v>
      </c>
      <c r="K220" s="201" t="s">
        <v>406</v>
      </c>
      <c r="L220" s="201" t="s">
        <v>417</v>
      </c>
      <c r="M220" s="201" t="s">
        <v>438</v>
      </c>
      <c r="N220" s="201" t="s">
        <v>457</v>
      </c>
      <c r="O220" s="204" t="s">
        <v>458</v>
      </c>
      <c r="P220" s="198"/>
      <c r="Q220" s="18">
        <v>1</v>
      </c>
      <c r="R220" s="17" t="s">
        <v>472</v>
      </c>
      <c r="S220" s="17" t="s">
        <v>168</v>
      </c>
      <c r="T220" s="17" t="s">
        <v>13</v>
      </c>
      <c r="U220" s="26">
        <v>29</v>
      </c>
      <c r="V220" s="121" t="s">
        <v>517</v>
      </c>
    </row>
    <row r="221" spans="2:22" x14ac:dyDescent="0.25">
      <c r="B221" s="217"/>
      <c r="C221" s="250"/>
      <c r="D221" s="202"/>
      <c r="E221" s="202"/>
      <c r="F221" s="202"/>
      <c r="G221" s="223"/>
      <c r="H221" s="205"/>
      <c r="I221" s="226"/>
      <c r="J221" s="202"/>
      <c r="K221" s="202"/>
      <c r="L221" s="202"/>
      <c r="M221" s="202"/>
      <c r="N221" s="202"/>
      <c r="O221" s="205"/>
      <c r="P221" s="199"/>
      <c r="Q221" s="4">
        <v>2</v>
      </c>
      <c r="R221" s="3" t="s">
        <v>368</v>
      </c>
      <c r="S221" s="3" t="s">
        <v>168</v>
      </c>
      <c r="T221" s="3" t="s">
        <v>15</v>
      </c>
      <c r="U221" s="25">
        <v>60</v>
      </c>
      <c r="V221" s="120" t="s">
        <v>547</v>
      </c>
    </row>
    <row r="222" spans="2:22" x14ac:dyDescent="0.25">
      <c r="B222" s="217"/>
      <c r="C222" s="250"/>
      <c r="D222" s="202"/>
      <c r="E222" s="202"/>
      <c r="F222" s="202"/>
      <c r="G222" s="223"/>
      <c r="H222" s="205"/>
      <c r="I222" s="226"/>
      <c r="J222" s="202"/>
      <c r="K222" s="202"/>
      <c r="L222" s="202"/>
      <c r="M222" s="202"/>
      <c r="N222" s="202"/>
      <c r="O222" s="205"/>
      <c r="P222" s="199"/>
      <c r="Q222" s="4">
        <v>3</v>
      </c>
      <c r="R222" s="3" t="s">
        <v>561</v>
      </c>
      <c r="S222" s="3" t="s">
        <v>168</v>
      </c>
      <c r="T222" s="3" t="s">
        <v>13</v>
      </c>
      <c r="U222" s="25">
        <v>55</v>
      </c>
      <c r="V222" s="120" t="s">
        <v>571</v>
      </c>
    </row>
    <row r="223" spans="2:22" x14ac:dyDescent="0.25">
      <c r="B223" s="217"/>
      <c r="C223" s="250"/>
      <c r="D223" s="202"/>
      <c r="E223" s="202"/>
      <c r="F223" s="202"/>
      <c r="G223" s="223"/>
      <c r="H223" s="205"/>
      <c r="I223" s="226"/>
      <c r="J223" s="202"/>
      <c r="K223" s="202"/>
      <c r="L223" s="202"/>
      <c r="M223" s="202"/>
      <c r="N223" s="202"/>
      <c r="O223" s="205"/>
      <c r="P223" s="199"/>
      <c r="Q223" s="4">
        <v>4</v>
      </c>
      <c r="R223" s="3" t="s">
        <v>377</v>
      </c>
      <c r="S223" s="3" t="s">
        <v>168</v>
      </c>
      <c r="T223" s="3" t="s">
        <v>15</v>
      </c>
      <c r="U223" s="25">
        <v>26</v>
      </c>
      <c r="V223" s="120" t="s">
        <v>647</v>
      </c>
    </row>
    <row r="224" spans="2:22" ht="15.75" thickBot="1" x14ac:dyDescent="0.3">
      <c r="B224" s="218"/>
      <c r="C224" s="251"/>
      <c r="D224" s="203"/>
      <c r="E224" s="203"/>
      <c r="F224" s="203"/>
      <c r="G224" s="224"/>
      <c r="H224" s="206"/>
      <c r="I224" s="227"/>
      <c r="J224" s="203"/>
      <c r="K224" s="203"/>
      <c r="L224" s="203"/>
      <c r="M224" s="203"/>
      <c r="N224" s="203"/>
      <c r="O224" s="206"/>
      <c r="P224" s="200"/>
      <c r="Q224" s="15">
        <v>5</v>
      </c>
      <c r="R224" s="14" t="s">
        <v>548</v>
      </c>
      <c r="S224" s="14" t="s">
        <v>168</v>
      </c>
      <c r="T224" s="14" t="s">
        <v>13</v>
      </c>
      <c r="U224" s="24">
        <v>25</v>
      </c>
      <c r="V224" s="122" t="s">
        <v>648</v>
      </c>
    </row>
    <row r="225" spans="2:22" x14ac:dyDescent="0.25">
      <c r="B225" s="207" t="s">
        <v>105</v>
      </c>
      <c r="C225" s="210" t="s">
        <v>290</v>
      </c>
      <c r="D225" s="210" t="s">
        <v>385</v>
      </c>
      <c r="E225" s="210" t="s">
        <v>190</v>
      </c>
      <c r="F225" s="210" t="s">
        <v>15</v>
      </c>
      <c r="G225" s="210">
        <v>26</v>
      </c>
      <c r="H225" s="213" t="s">
        <v>64</v>
      </c>
      <c r="I225" s="228">
        <v>36466</v>
      </c>
      <c r="J225" s="210" t="s">
        <v>404</v>
      </c>
      <c r="K225" s="210" t="s">
        <v>405</v>
      </c>
      <c r="L225" s="210" t="s">
        <v>431</v>
      </c>
      <c r="M225" s="210" t="s">
        <v>454</v>
      </c>
      <c r="N225" s="210" t="s">
        <v>456</v>
      </c>
      <c r="O225" s="213" t="s">
        <v>459</v>
      </c>
      <c r="P225" s="195"/>
      <c r="Q225" s="12">
        <v>1</v>
      </c>
      <c r="R225" s="11" t="s">
        <v>515</v>
      </c>
      <c r="S225" s="11" t="s">
        <v>190</v>
      </c>
      <c r="T225" s="11" t="s">
        <v>13</v>
      </c>
      <c r="U225" s="23">
        <v>26</v>
      </c>
      <c r="V225" s="9" t="s">
        <v>517</v>
      </c>
    </row>
    <row r="226" spans="2:22" x14ac:dyDescent="0.25">
      <c r="B226" s="208"/>
      <c r="C226" s="211"/>
      <c r="D226" s="211"/>
      <c r="E226" s="211"/>
      <c r="F226" s="211"/>
      <c r="G226" s="211"/>
      <c r="H226" s="214"/>
      <c r="I226" s="229"/>
      <c r="J226" s="211"/>
      <c r="K226" s="211"/>
      <c r="L226" s="211"/>
      <c r="M226" s="211"/>
      <c r="N226" s="211"/>
      <c r="O226" s="214"/>
      <c r="P226" s="196"/>
      <c r="Q226" s="8">
        <v>2</v>
      </c>
      <c r="R226" s="7" t="s">
        <v>525</v>
      </c>
      <c r="S226" s="7" t="s">
        <v>190</v>
      </c>
      <c r="T226" s="7" t="s">
        <v>15</v>
      </c>
      <c r="U226" s="22">
        <v>57</v>
      </c>
      <c r="V226" s="5" t="s">
        <v>547</v>
      </c>
    </row>
    <row r="227" spans="2:22" x14ac:dyDescent="0.25">
      <c r="B227" s="208"/>
      <c r="C227" s="211"/>
      <c r="D227" s="211"/>
      <c r="E227" s="211"/>
      <c r="F227" s="211"/>
      <c r="G227" s="211"/>
      <c r="H227" s="214"/>
      <c r="I227" s="229"/>
      <c r="J227" s="211"/>
      <c r="K227" s="211"/>
      <c r="L227" s="211"/>
      <c r="M227" s="211"/>
      <c r="N227" s="211"/>
      <c r="O227" s="214"/>
      <c r="P227" s="196"/>
      <c r="Q227" s="8">
        <v>3</v>
      </c>
      <c r="R227" s="7" t="s">
        <v>556</v>
      </c>
      <c r="S227" s="7" t="s">
        <v>190</v>
      </c>
      <c r="T227" s="7" t="s">
        <v>13</v>
      </c>
      <c r="U227" s="22">
        <v>58</v>
      </c>
      <c r="V227" s="5" t="s">
        <v>571</v>
      </c>
    </row>
    <row r="228" spans="2:22" x14ac:dyDescent="0.25">
      <c r="B228" s="208"/>
      <c r="C228" s="211"/>
      <c r="D228" s="211"/>
      <c r="E228" s="211"/>
      <c r="F228" s="211"/>
      <c r="G228" s="211"/>
      <c r="H228" s="214"/>
      <c r="I228" s="229"/>
      <c r="J228" s="211"/>
      <c r="K228" s="211"/>
      <c r="L228" s="211"/>
      <c r="M228" s="211"/>
      <c r="N228" s="211"/>
      <c r="O228" s="214"/>
      <c r="P228" s="196"/>
      <c r="Q228" s="8">
        <v>4</v>
      </c>
      <c r="R228" s="7" t="s">
        <v>531</v>
      </c>
      <c r="S228" s="7" t="s">
        <v>190</v>
      </c>
      <c r="T228" s="7" t="s">
        <v>15</v>
      </c>
      <c r="U228" s="22">
        <v>25</v>
      </c>
      <c r="V228" s="5" t="s">
        <v>647</v>
      </c>
    </row>
    <row r="229" spans="2:22" ht="15.75" thickBot="1" x14ac:dyDescent="0.3">
      <c r="B229" s="209"/>
      <c r="C229" s="212"/>
      <c r="D229" s="212"/>
      <c r="E229" s="212"/>
      <c r="F229" s="212"/>
      <c r="G229" s="212"/>
      <c r="H229" s="215"/>
      <c r="I229" s="230"/>
      <c r="J229" s="212"/>
      <c r="K229" s="212"/>
      <c r="L229" s="212"/>
      <c r="M229" s="212"/>
      <c r="N229" s="212"/>
      <c r="O229" s="215"/>
      <c r="P229" s="197"/>
      <c r="Q229" s="21">
        <v>5</v>
      </c>
      <c r="R229" s="19" t="s">
        <v>587</v>
      </c>
      <c r="S229" s="19" t="s">
        <v>190</v>
      </c>
      <c r="T229" s="19" t="s">
        <v>13</v>
      </c>
      <c r="U229" s="20">
        <v>21</v>
      </c>
      <c r="V229" s="28" t="s">
        <v>648</v>
      </c>
    </row>
    <row r="230" spans="2:22" x14ac:dyDescent="0.25">
      <c r="B230" s="216" t="s">
        <v>111</v>
      </c>
      <c r="C230" s="249" t="s">
        <v>333</v>
      </c>
      <c r="D230" s="201" t="s">
        <v>378</v>
      </c>
      <c r="E230" s="201" t="s">
        <v>200</v>
      </c>
      <c r="F230" s="201" t="s">
        <v>15</v>
      </c>
      <c r="G230" s="222">
        <v>32</v>
      </c>
      <c r="H230" s="204" t="s">
        <v>65</v>
      </c>
      <c r="I230" s="225">
        <v>34314</v>
      </c>
      <c r="J230" s="201" t="s">
        <v>403</v>
      </c>
      <c r="K230" s="201" t="s">
        <v>403</v>
      </c>
      <c r="L230" s="201" t="s">
        <v>423</v>
      </c>
      <c r="M230" s="201" t="s">
        <v>444</v>
      </c>
      <c r="N230" s="201" t="s">
        <v>457</v>
      </c>
      <c r="O230" s="204" t="s">
        <v>459</v>
      </c>
      <c r="P230" s="198"/>
      <c r="Q230" s="18">
        <v>1</v>
      </c>
      <c r="R230" s="17" t="s">
        <v>512</v>
      </c>
      <c r="S230" s="17" t="s">
        <v>200</v>
      </c>
      <c r="T230" s="17" t="s">
        <v>13</v>
      </c>
      <c r="U230" s="26">
        <v>28</v>
      </c>
      <c r="V230" s="121" t="s">
        <v>517</v>
      </c>
    </row>
    <row r="231" spans="2:22" x14ac:dyDescent="0.25">
      <c r="B231" s="217"/>
      <c r="C231" s="250"/>
      <c r="D231" s="202"/>
      <c r="E231" s="202"/>
      <c r="F231" s="202"/>
      <c r="G231" s="223"/>
      <c r="H231" s="205"/>
      <c r="I231" s="226"/>
      <c r="J231" s="202"/>
      <c r="K231" s="202"/>
      <c r="L231" s="202"/>
      <c r="M231" s="202"/>
      <c r="N231" s="202"/>
      <c r="O231" s="205"/>
      <c r="P231" s="199"/>
      <c r="Q231" s="4">
        <v>2</v>
      </c>
      <c r="R231" s="3" t="s">
        <v>531</v>
      </c>
      <c r="S231" s="3" t="s">
        <v>200</v>
      </c>
      <c r="T231" s="3" t="s">
        <v>15</v>
      </c>
      <c r="U231" s="25">
        <v>78</v>
      </c>
      <c r="V231" s="120" t="s">
        <v>547</v>
      </c>
    </row>
    <row r="232" spans="2:22" x14ac:dyDescent="0.25">
      <c r="B232" s="217"/>
      <c r="C232" s="250"/>
      <c r="D232" s="202"/>
      <c r="E232" s="202"/>
      <c r="F232" s="202"/>
      <c r="G232" s="223"/>
      <c r="H232" s="205"/>
      <c r="I232" s="226"/>
      <c r="J232" s="202"/>
      <c r="K232" s="202"/>
      <c r="L232" s="202"/>
      <c r="M232" s="202"/>
      <c r="N232" s="202"/>
      <c r="O232" s="205"/>
      <c r="P232" s="199"/>
      <c r="Q232" s="4">
        <v>3</v>
      </c>
      <c r="R232" s="3" t="s">
        <v>549</v>
      </c>
      <c r="S232" s="3" t="s">
        <v>200</v>
      </c>
      <c r="T232" s="3" t="s">
        <v>13</v>
      </c>
      <c r="U232" s="25">
        <v>70</v>
      </c>
      <c r="V232" s="120" t="s">
        <v>571</v>
      </c>
    </row>
    <row r="233" spans="2:22" x14ac:dyDescent="0.25">
      <c r="B233" s="217"/>
      <c r="C233" s="250"/>
      <c r="D233" s="202"/>
      <c r="E233" s="202"/>
      <c r="F233" s="202"/>
      <c r="G233" s="223"/>
      <c r="H233" s="205"/>
      <c r="I233" s="226"/>
      <c r="J233" s="202"/>
      <c r="K233" s="202"/>
      <c r="L233" s="202"/>
      <c r="M233" s="202"/>
      <c r="N233" s="202"/>
      <c r="O233" s="205"/>
      <c r="P233" s="199"/>
      <c r="Q233" s="4">
        <v>4</v>
      </c>
      <c r="R233" s="3" t="s">
        <v>398</v>
      </c>
      <c r="S233" s="3" t="s">
        <v>200</v>
      </c>
      <c r="T233" s="3" t="s">
        <v>15</v>
      </c>
      <c r="U233" s="25">
        <v>23</v>
      </c>
      <c r="V233" s="120" t="s">
        <v>647</v>
      </c>
    </row>
    <row r="234" spans="2:22" ht="15.75" thickBot="1" x14ac:dyDescent="0.3">
      <c r="B234" s="218"/>
      <c r="C234" s="251"/>
      <c r="D234" s="203"/>
      <c r="E234" s="203"/>
      <c r="F234" s="203"/>
      <c r="G234" s="224"/>
      <c r="H234" s="206"/>
      <c r="I234" s="227"/>
      <c r="J234" s="203"/>
      <c r="K234" s="203"/>
      <c r="L234" s="203"/>
      <c r="M234" s="203"/>
      <c r="N234" s="203"/>
      <c r="O234" s="206"/>
      <c r="P234" s="200"/>
      <c r="Q234" s="15">
        <v>5</v>
      </c>
      <c r="R234" s="14" t="s">
        <v>565</v>
      </c>
      <c r="S234" s="14" t="s">
        <v>200</v>
      </c>
      <c r="T234" s="14" t="s">
        <v>13</v>
      </c>
      <c r="U234" s="24">
        <v>24</v>
      </c>
      <c r="V234" s="122" t="s">
        <v>648</v>
      </c>
    </row>
    <row r="235" spans="2:22" x14ac:dyDescent="0.25">
      <c r="B235" s="207" t="s">
        <v>109</v>
      </c>
      <c r="C235" s="210" t="s">
        <v>328</v>
      </c>
      <c r="D235" s="210" t="s">
        <v>386</v>
      </c>
      <c r="E235" s="210" t="s">
        <v>169</v>
      </c>
      <c r="F235" s="210" t="s">
        <v>15</v>
      </c>
      <c r="G235" s="210">
        <v>28</v>
      </c>
      <c r="H235" s="213" t="s">
        <v>66</v>
      </c>
      <c r="I235" s="228">
        <v>35974</v>
      </c>
      <c r="J235" s="210" t="s">
        <v>403</v>
      </c>
      <c r="K235" s="210" t="s">
        <v>411</v>
      </c>
      <c r="L235" s="210" t="s">
        <v>430</v>
      </c>
      <c r="M235" s="210" t="s">
        <v>453</v>
      </c>
      <c r="N235" s="210" t="s">
        <v>456</v>
      </c>
      <c r="O235" s="213" t="s">
        <v>458</v>
      </c>
      <c r="P235" s="195"/>
      <c r="Q235" s="12">
        <v>1</v>
      </c>
      <c r="R235" s="11" t="s">
        <v>476</v>
      </c>
      <c r="S235" s="11" t="s">
        <v>169</v>
      </c>
      <c r="T235" s="11" t="s">
        <v>13</v>
      </c>
      <c r="U235" s="23">
        <v>28</v>
      </c>
      <c r="V235" s="9" t="s">
        <v>517</v>
      </c>
    </row>
    <row r="236" spans="2:22" x14ac:dyDescent="0.25">
      <c r="B236" s="208"/>
      <c r="C236" s="211"/>
      <c r="D236" s="211"/>
      <c r="E236" s="211"/>
      <c r="F236" s="211"/>
      <c r="G236" s="211"/>
      <c r="H236" s="214"/>
      <c r="I236" s="229"/>
      <c r="J236" s="211"/>
      <c r="K236" s="211"/>
      <c r="L236" s="211"/>
      <c r="M236" s="211"/>
      <c r="N236" s="211"/>
      <c r="O236" s="214"/>
      <c r="P236" s="196"/>
      <c r="Q236" s="8">
        <v>2</v>
      </c>
      <c r="R236" s="7" t="s">
        <v>545</v>
      </c>
      <c r="S236" s="7" t="s">
        <v>169</v>
      </c>
      <c r="T236" s="7" t="s">
        <v>15</v>
      </c>
      <c r="U236" s="22">
        <v>60</v>
      </c>
      <c r="V236" s="5" t="s">
        <v>547</v>
      </c>
    </row>
    <row r="237" spans="2:22" x14ac:dyDescent="0.25">
      <c r="B237" s="208"/>
      <c r="C237" s="211"/>
      <c r="D237" s="211"/>
      <c r="E237" s="211"/>
      <c r="F237" s="211"/>
      <c r="G237" s="211"/>
      <c r="H237" s="214"/>
      <c r="I237" s="229"/>
      <c r="J237" s="211"/>
      <c r="K237" s="211"/>
      <c r="L237" s="211"/>
      <c r="M237" s="211"/>
      <c r="N237" s="211"/>
      <c r="O237" s="214"/>
      <c r="P237" s="196"/>
      <c r="Q237" s="8">
        <v>3</v>
      </c>
      <c r="R237" s="7" t="s">
        <v>561</v>
      </c>
      <c r="S237" s="7" t="s">
        <v>169</v>
      </c>
      <c r="T237" s="7" t="s">
        <v>13</v>
      </c>
      <c r="U237" s="22">
        <v>56</v>
      </c>
      <c r="V237" s="5" t="s">
        <v>571</v>
      </c>
    </row>
    <row r="238" spans="2:22" x14ac:dyDescent="0.25">
      <c r="B238" s="208"/>
      <c r="C238" s="211"/>
      <c r="D238" s="211"/>
      <c r="E238" s="211"/>
      <c r="F238" s="211"/>
      <c r="G238" s="211"/>
      <c r="H238" s="214"/>
      <c r="I238" s="229"/>
      <c r="J238" s="211"/>
      <c r="K238" s="211"/>
      <c r="L238" s="211"/>
      <c r="M238" s="211"/>
      <c r="N238" s="211"/>
      <c r="O238" s="214"/>
      <c r="P238" s="196"/>
      <c r="Q238" s="8">
        <v>4</v>
      </c>
      <c r="R238" s="7" t="s">
        <v>577</v>
      </c>
      <c r="S238" s="7" t="s">
        <v>169</v>
      </c>
      <c r="T238" s="7" t="s">
        <v>15</v>
      </c>
      <c r="U238" s="22">
        <v>24</v>
      </c>
      <c r="V238" s="5" t="s">
        <v>647</v>
      </c>
    </row>
    <row r="239" spans="2:22" ht="15.75" thickBot="1" x14ac:dyDescent="0.3">
      <c r="B239" s="209"/>
      <c r="C239" s="212"/>
      <c r="D239" s="212"/>
      <c r="E239" s="212"/>
      <c r="F239" s="212"/>
      <c r="G239" s="212"/>
      <c r="H239" s="215"/>
      <c r="I239" s="230"/>
      <c r="J239" s="212"/>
      <c r="K239" s="212"/>
      <c r="L239" s="212"/>
      <c r="M239" s="212"/>
      <c r="N239" s="212"/>
      <c r="O239" s="215"/>
      <c r="P239" s="197"/>
      <c r="Q239" s="21">
        <v>5</v>
      </c>
      <c r="R239" s="19" t="s">
        <v>494</v>
      </c>
      <c r="S239" s="19" t="s">
        <v>169</v>
      </c>
      <c r="T239" s="19" t="s">
        <v>13</v>
      </c>
      <c r="U239" s="20">
        <v>23</v>
      </c>
      <c r="V239" s="28" t="s">
        <v>648</v>
      </c>
    </row>
    <row r="240" spans="2:22" x14ac:dyDescent="0.25">
      <c r="B240" s="252" t="s">
        <v>237</v>
      </c>
      <c r="C240" s="201" t="s">
        <v>275</v>
      </c>
      <c r="D240" s="201" t="s">
        <v>387</v>
      </c>
      <c r="E240" s="201" t="s">
        <v>201</v>
      </c>
      <c r="F240" s="201" t="s">
        <v>15</v>
      </c>
      <c r="G240" s="222">
        <v>32</v>
      </c>
      <c r="H240" s="204" t="s">
        <v>67</v>
      </c>
      <c r="I240" s="225">
        <v>34393</v>
      </c>
      <c r="J240" s="201" t="s">
        <v>402</v>
      </c>
      <c r="K240" s="201" t="s">
        <v>406</v>
      </c>
      <c r="L240" s="201" t="s">
        <v>415</v>
      </c>
      <c r="M240" s="201" t="s">
        <v>436</v>
      </c>
      <c r="N240" s="201" t="s">
        <v>456</v>
      </c>
      <c r="O240" s="204" t="s">
        <v>458</v>
      </c>
      <c r="P240" s="198"/>
      <c r="Q240" s="18">
        <v>1</v>
      </c>
      <c r="R240" s="17" t="s">
        <v>469</v>
      </c>
      <c r="S240" s="17" t="s">
        <v>201</v>
      </c>
      <c r="T240" s="17" t="s">
        <v>13</v>
      </c>
      <c r="U240" s="26">
        <v>20</v>
      </c>
      <c r="V240" s="121" t="s">
        <v>517</v>
      </c>
    </row>
    <row r="241" spans="2:22" x14ac:dyDescent="0.25">
      <c r="B241" s="253"/>
      <c r="C241" s="202"/>
      <c r="D241" s="202"/>
      <c r="E241" s="202"/>
      <c r="F241" s="202"/>
      <c r="G241" s="223"/>
      <c r="H241" s="205"/>
      <c r="I241" s="226"/>
      <c r="J241" s="202"/>
      <c r="K241" s="202"/>
      <c r="L241" s="202"/>
      <c r="M241" s="202"/>
      <c r="N241" s="202"/>
      <c r="O241" s="205"/>
      <c r="P241" s="199"/>
      <c r="Q241" s="4">
        <v>2</v>
      </c>
      <c r="R241" s="3" t="s">
        <v>521</v>
      </c>
      <c r="S241" s="3" t="s">
        <v>201</v>
      </c>
      <c r="T241" s="3" t="s">
        <v>15</v>
      </c>
      <c r="U241" s="25">
        <v>61</v>
      </c>
      <c r="V241" s="120" t="s">
        <v>547</v>
      </c>
    </row>
    <row r="242" spans="2:22" x14ac:dyDescent="0.25">
      <c r="B242" s="253"/>
      <c r="C242" s="202"/>
      <c r="D242" s="202"/>
      <c r="E242" s="202"/>
      <c r="F242" s="202"/>
      <c r="G242" s="223"/>
      <c r="H242" s="205"/>
      <c r="I242" s="226"/>
      <c r="J242" s="202"/>
      <c r="K242" s="202"/>
      <c r="L242" s="202"/>
      <c r="M242" s="202"/>
      <c r="N242" s="202"/>
      <c r="O242" s="205"/>
      <c r="P242" s="199"/>
      <c r="Q242" s="4">
        <v>3</v>
      </c>
      <c r="R242" s="3" t="s">
        <v>567</v>
      </c>
      <c r="S242" s="3" t="s">
        <v>201</v>
      </c>
      <c r="T242" s="3" t="s">
        <v>13</v>
      </c>
      <c r="U242" s="25">
        <v>55</v>
      </c>
      <c r="V242" s="120" t="s">
        <v>571</v>
      </c>
    </row>
    <row r="243" spans="2:22" x14ac:dyDescent="0.25">
      <c r="B243" s="253"/>
      <c r="C243" s="202"/>
      <c r="D243" s="202"/>
      <c r="E243" s="202"/>
      <c r="F243" s="202"/>
      <c r="G243" s="223"/>
      <c r="H243" s="205"/>
      <c r="I243" s="226"/>
      <c r="J243" s="202"/>
      <c r="K243" s="202"/>
      <c r="L243" s="202"/>
      <c r="M243" s="202"/>
      <c r="N243" s="202"/>
      <c r="O243" s="205"/>
      <c r="P243" s="199"/>
      <c r="Q243" s="4">
        <v>4</v>
      </c>
      <c r="R243" s="3" t="s">
        <v>580</v>
      </c>
      <c r="S243" s="3" t="s">
        <v>201</v>
      </c>
      <c r="T243" s="3" t="s">
        <v>15</v>
      </c>
      <c r="U243" s="25">
        <v>23</v>
      </c>
      <c r="V243" s="120" t="s">
        <v>647</v>
      </c>
    </row>
    <row r="244" spans="2:22" ht="15.75" thickBot="1" x14ac:dyDescent="0.3">
      <c r="B244" s="254"/>
      <c r="C244" s="203"/>
      <c r="D244" s="203"/>
      <c r="E244" s="203"/>
      <c r="F244" s="203"/>
      <c r="G244" s="224"/>
      <c r="H244" s="206"/>
      <c r="I244" s="227"/>
      <c r="J244" s="203"/>
      <c r="K244" s="203"/>
      <c r="L244" s="203"/>
      <c r="M244" s="203"/>
      <c r="N244" s="203"/>
      <c r="O244" s="206"/>
      <c r="P244" s="200"/>
      <c r="Q244" s="15">
        <v>5</v>
      </c>
      <c r="R244" s="14" t="s">
        <v>588</v>
      </c>
      <c r="S244" s="14" t="s">
        <v>201</v>
      </c>
      <c r="T244" s="14" t="s">
        <v>13</v>
      </c>
      <c r="U244" s="24">
        <v>25</v>
      </c>
      <c r="V244" s="122" t="s">
        <v>648</v>
      </c>
    </row>
    <row r="245" spans="2:22" x14ac:dyDescent="0.25">
      <c r="B245" s="207" t="s">
        <v>104</v>
      </c>
      <c r="C245" s="210" t="s">
        <v>276</v>
      </c>
      <c r="D245" s="210" t="s">
        <v>388</v>
      </c>
      <c r="E245" s="210" t="s">
        <v>170</v>
      </c>
      <c r="F245" s="210" t="s">
        <v>15</v>
      </c>
      <c r="G245" s="210">
        <v>28</v>
      </c>
      <c r="H245" s="213" t="s">
        <v>68</v>
      </c>
      <c r="I245" s="228">
        <v>35667</v>
      </c>
      <c r="J245" s="210" t="s">
        <v>407</v>
      </c>
      <c r="K245" s="210" t="s">
        <v>408</v>
      </c>
      <c r="L245" s="210" t="s">
        <v>432</v>
      </c>
      <c r="M245" s="210" t="s">
        <v>455</v>
      </c>
      <c r="N245" s="210" t="s">
        <v>456</v>
      </c>
      <c r="O245" s="213" t="s">
        <v>458</v>
      </c>
      <c r="P245" s="195"/>
      <c r="Q245" s="12">
        <v>1</v>
      </c>
      <c r="R245" s="11" t="s">
        <v>483</v>
      </c>
      <c r="S245" s="11" t="s">
        <v>170</v>
      </c>
      <c r="T245" s="11" t="s">
        <v>13</v>
      </c>
      <c r="U245" s="23">
        <v>23</v>
      </c>
      <c r="V245" s="9" t="s">
        <v>517</v>
      </c>
    </row>
    <row r="246" spans="2:22" x14ac:dyDescent="0.25">
      <c r="B246" s="208"/>
      <c r="C246" s="211"/>
      <c r="D246" s="211"/>
      <c r="E246" s="211"/>
      <c r="F246" s="211"/>
      <c r="G246" s="211"/>
      <c r="H246" s="214"/>
      <c r="I246" s="229"/>
      <c r="J246" s="211"/>
      <c r="K246" s="211"/>
      <c r="L246" s="211"/>
      <c r="M246" s="211"/>
      <c r="N246" s="211"/>
      <c r="O246" s="214"/>
      <c r="P246" s="196"/>
      <c r="Q246" s="8">
        <v>2</v>
      </c>
      <c r="R246" s="7" t="s">
        <v>394</v>
      </c>
      <c r="S246" s="7" t="s">
        <v>170</v>
      </c>
      <c r="T246" s="7" t="s">
        <v>15</v>
      </c>
      <c r="U246" s="22">
        <v>53</v>
      </c>
      <c r="V246" s="5" t="s">
        <v>547</v>
      </c>
    </row>
    <row r="247" spans="2:22" x14ac:dyDescent="0.25">
      <c r="B247" s="208"/>
      <c r="C247" s="211"/>
      <c r="D247" s="211"/>
      <c r="E247" s="211"/>
      <c r="F247" s="211"/>
      <c r="G247" s="211"/>
      <c r="H247" s="214"/>
      <c r="I247" s="229"/>
      <c r="J247" s="211"/>
      <c r="K247" s="211"/>
      <c r="L247" s="211"/>
      <c r="M247" s="211"/>
      <c r="N247" s="211"/>
      <c r="O247" s="214"/>
      <c r="P247" s="196"/>
      <c r="Q247" s="8">
        <v>3</v>
      </c>
      <c r="R247" s="7" t="s">
        <v>512</v>
      </c>
      <c r="S247" s="7" t="s">
        <v>170</v>
      </c>
      <c r="T247" s="7" t="s">
        <v>13</v>
      </c>
      <c r="U247" s="22">
        <v>56</v>
      </c>
      <c r="V247" s="5" t="s">
        <v>571</v>
      </c>
    </row>
    <row r="248" spans="2:22" x14ac:dyDescent="0.25">
      <c r="B248" s="208"/>
      <c r="C248" s="211"/>
      <c r="D248" s="211"/>
      <c r="E248" s="211"/>
      <c r="F248" s="211"/>
      <c r="G248" s="211"/>
      <c r="H248" s="214"/>
      <c r="I248" s="229"/>
      <c r="J248" s="211"/>
      <c r="K248" s="211"/>
      <c r="L248" s="211"/>
      <c r="M248" s="211"/>
      <c r="N248" s="211"/>
      <c r="O248" s="214"/>
      <c r="P248" s="196"/>
      <c r="Q248" s="8">
        <v>4</v>
      </c>
      <c r="R248" s="7" t="s">
        <v>353</v>
      </c>
      <c r="S248" s="7" t="s">
        <v>170</v>
      </c>
      <c r="T248" s="7" t="s">
        <v>15</v>
      </c>
      <c r="U248" s="22">
        <v>26</v>
      </c>
      <c r="V248" s="5" t="s">
        <v>647</v>
      </c>
    </row>
    <row r="249" spans="2:22" ht="15.75" thickBot="1" x14ac:dyDescent="0.3">
      <c r="B249" s="209"/>
      <c r="C249" s="212"/>
      <c r="D249" s="212"/>
      <c r="E249" s="212"/>
      <c r="F249" s="212"/>
      <c r="G249" s="212"/>
      <c r="H249" s="215"/>
      <c r="I249" s="230"/>
      <c r="J249" s="212"/>
      <c r="K249" s="212"/>
      <c r="L249" s="212"/>
      <c r="M249" s="212"/>
      <c r="N249" s="212"/>
      <c r="O249" s="215"/>
      <c r="P249" s="197"/>
      <c r="Q249" s="21">
        <v>5</v>
      </c>
      <c r="R249" s="19" t="s">
        <v>507</v>
      </c>
      <c r="S249" s="19" t="s">
        <v>170</v>
      </c>
      <c r="T249" s="19" t="s">
        <v>13</v>
      </c>
      <c r="U249" s="20">
        <v>25</v>
      </c>
      <c r="V249" s="28" t="s">
        <v>648</v>
      </c>
    </row>
    <row r="250" spans="2:22" x14ac:dyDescent="0.25">
      <c r="B250" s="216" t="s">
        <v>239</v>
      </c>
      <c r="C250" s="249" t="s">
        <v>277</v>
      </c>
      <c r="D250" s="219" t="s">
        <v>380</v>
      </c>
      <c r="E250" s="219" t="s">
        <v>171</v>
      </c>
      <c r="F250" s="201" t="s">
        <v>15</v>
      </c>
      <c r="G250" s="222">
        <v>33</v>
      </c>
      <c r="H250" s="204" t="s">
        <v>69</v>
      </c>
      <c r="I250" s="225">
        <v>34148</v>
      </c>
      <c r="J250" s="201" t="s">
        <v>406</v>
      </c>
      <c r="K250" s="201" t="s">
        <v>403</v>
      </c>
      <c r="L250" s="201" t="s">
        <v>422</v>
      </c>
      <c r="M250" s="201" t="s">
        <v>443</v>
      </c>
      <c r="N250" s="201" t="s">
        <v>456</v>
      </c>
      <c r="O250" s="204" t="s">
        <v>408</v>
      </c>
      <c r="P250" s="198" t="s">
        <v>674</v>
      </c>
      <c r="Q250" s="18">
        <v>1</v>
      </c>
      <c r="R250" s="17" t="s">
        <v>482</v>
      </c>
      <c r="S250" s="17" t="s">
        <v>171</v>
      </c>
      <c r="T250" s="17" t="s">
        <v>13</v>
      </c>
      <c r="U250" s="26">
        <v>25</v>
      </c>
      <c r="V250" s="121" t="s">
        <v>517</v>
      </c>
    </row>
    <row r="251" spans="2:22" x14ac:dyDescent="0.25">
      <c r="B251" s="217"/>
      <c r="C251" s="250"/>
      <c r="D251" s="220"/>
      <c r="E251" s="220"/>
      <c r="F251" s="202"/>
      <c r="G251" s="223"/>
      <c r="H251" s="205"/>
      <c r="I251" s="226"/>
      <c r="J251" s="202"/>
      <c r="K251" s="202"/>
      <c r="L251" s="202"/>
      <c r="M251" s="202"/>
      <c r="N251" s="202"/>
      <c r="O251" s="205"/>
      <c r="P251" s="199"/>
      <c r="Q251" s="4">
        <v>2</v>
      </c>
      <c r="R251" s="3" t="s">
        <v>401</v>
      </c>
      <c r="S251" s="3" t="s">
        <v>171</v>
      </c>
      <c r="T251" s="3" t="s">
        <v>15</v>
      </c>
      <c r="U251" s="25">
        <v>58</v>
      </c>
      <c r="V251" s="120" t="s">
        <v>547</v>
      </c>
    </row>
    <row r="252" spans="2:22" x14ac:dyDescent="0.25">
      <c r="B252" s="217"/>
      <c r="C252" s="250"/>
      <c r="D252" s="220"/>
      <c r="E252" s="220"/>
      <c r="F252" s="202"/>
      <c r="G252" s="223"/>
      <c r="H252" s="205"/>
      <c r="I252" s="226"/>
      <c r="J252" s="202"/>
      <c r="K252" s="202"/>
      <c r="L252" s="202"/>
      <c r="M252" s="202"/>
      <c r="N252" s="202"/>
      <c r="O252" s="205"/>
      <c r="P252" s="199"/>
      <c r="Q252" s="4">
        <v>3</v>
      </c>
      <c r="R252" s="3" t="s">
        <v>491</v>
      </c>
      <c r="S252" s="3" t="s">
        <v>171</v>
      </c>
      <c r="T252" s="3" t="s">
        <v>13</v>
      </c>
      <c r="U252" s="25">
        <v>55</v>
      </c>
      <c r="V252" s="120" t="s">
        <v>571</v>
      </c>
    </row>
    <row r="253" spans="2:22" x14ac:dyDescent="0.25">
      <c r="B253" s="217"/>
      <c r="C253" s="250"/>
      <c r="D253" s="220"/>
      <c r="E253" s="220"/>
      <c r="F253" s="202"/>
      <c r="G253" s="223"/>
      <c r="H253" s="205"/>
      <c r="I253" s="226"/>
      <c r="J253" s="202"/>
      <c r="K253" s="202"/>
      <c r="L253" s="202"/>
      <c r="M253" s="202"/>
      <c r="N253" s="202"/>
      <c r="O253" s="205"/>
      <c r="P253" s="199"/>
      <c r="Q253" s="4">
        <v>4</v>
      </c>
      <c r="R253" s="3" t="s">
        <v>349</v>
      </c>
      <c r="S253" s="3" t="s">
        <v>171</v>
      </c>
      <c r="T253" s="3" t="s">
        <v>15</v>
      </c>
      <c r="U253" s="25">
        <v>25</v>
      </c>
      <c r="V253" s="120" t="s">
        <v>647</v>
      </c>
    </row>
    <row r="254" spans="2:22" ht="15.75" thickBot="1" x14ac:dyDescent="0.3">
      <c r="B254" s="218"/>
      <c r="C254" s="251"/>
      <c r="D254" s="221"/>
      <c r="E254" s="221"/>
      <c r="F254" s="203"/>
      <c r="G254" s="224"/>
      <c r="H254" s="206"/>
      <c r="I254" s="227"/>
      <c r="J254" s="203"/>
      <c r="K254" s="203"/>
      <c r="L254" s="203"/>
      <c r="M254" s="203"/>
      <c r="N254" s="203"/>
      <c r="O254" s="206"/>
      <c r="P254" s="200"/>
      <c r="Q254" s="15">
        <v>5</v>
      </c>
      <c r="R254" s="14" t="s">
        <v>474</v>
      </c>
      <c r="S254" s="14" t="s">
        <v>171</v>
      </c>
      <c r="T254" s="14" t="s">
        <v>13</v>
      </c>
      <c r="U254" s="24">
        <v>21</v>
      </c>
      <c r="V254" s="122" t="s">
        <v>648</v>
      </c>
    </row>
    <row r="255" spans="2:22" x14ac:dyDescent="0.25">
      <c r="B255" s="207" t="s">
        <v>121</v>
      </c>
      <c r="C255" s="210" t="s">
        <v>299</v>
      </c>
      <c r="D255" s="210" t="s">
        <v>389</v>
      </c>
      <c r="E255" s="210" t="s">
        <v>220</v>
      </c>
      <c r="F255" s="210" t="s">
        <v>15</v>
      </c>
      <c r="G255" s="210">
        <v>28</v>
      </c>
      <c r="H255" s="213" t="s">
        <v>70</v>
      </c>
      <c r="I255" s="228">
        <v>35902</v>
      </c>
      <c r="J255" s="210" t="s">
        <v>405</v>
      </c>
      <c r="K255" s="210" t="s">
        <v>406</v>
      </c>
      <c r="L255" s="210" t="s">
        <v>418</v>
      </c>
      <c r="M255" s="210" t="s">
        <v>439</v>
      </c>
      <c r="N255" s="210" t="s">
        <v>456</v>
      </c>
      <c r="O255" s="213" t="s">
        <v>459</v>
      </c>
      <c r="P255" s="195"/>
      <c r="Q255" s="12">
        <v>1</v>
      </c>
      <c r="R255" s="11" t="s">
        <v>477</v>
      </c>
      <c r="S255" s="11" t="s">
        <v>220</v>
      </c>
      <c r="T255" s="11" t="s">
        <v>13</v>
      </c>
      <c r="U255" s="23">
        <v>23</v>
      </c>
      <c r="V255" s="9" t="s">
        <v>517</v>
      </c>
    </row>
    <row r="256" spans="2:22" x14ac:dyDescent="0.25">
      <c r="B256" s="208"/>
      <c r="C256" s="211"/>
      <c r="D256" s="211"/>
      <c r="E256" s="211"/>
      <c r="F256" s="211"/>
      <c r="G256" s="211"/>
      <c r="H256" s="214"/>
      <c r="I256" s="229"/>
      <c r="J256" s="211"/>
      <c r="K256" s="211"/>
      <c r="L256" s="211"/>
      <c r="M256" s="211"/>
      <c r="N256" s="211"/>
      <c r="O256" s="214"/>
      <c r="P256" s="196"/>
      <c r="Q256" s="8">
        <v>2</v>
      </c>
      <c r="R256" s="7" t="s">
        <v>390</v>
      </c>
      <c r="S256" s="7" t="s">
        <v>220</v>
      </c>
      <c r="T256" s="7" t="s">
        <v>15</v>
      </c>
      <c r="U256" s="22">
        <v>61</v>
      </c>
      <c r="V256" s="5" t="s">
        <v>547</v>
      </c>
    </row>
    <row r="257" spans="2:22" x14ac:dyDescent="0.25">
      <c r="B257" s="208"/>
      <c r="C257" s="211"/>
      <c r="D257" s="211"/>
      <c r="E257" s="211"/>
      <c r="F257" s="211"/>
      <c r="G257" s="211"/>
      <c r="H257" s="214"/>
      <c r="I257" s="229"/>
      <c r="J257" s="211"/>
      <c r="K257" s="211"/>
      <c r="L257" s="211"/>
      <c r="M257" s="211"/>
      <c r="N257" s="211"/>
      <c r="O257" s="214"/>
      <c r="P257" s="196"/>
      <c r="Q257" s="8">
        <v>3</v>
      </c>
      <c r="R257" s="7" t="s">
        <v>506</v>
      </c>
      <c r="S257" s="7" t="s">
        <v>220</v>
      </c>
      <c r="T257" s="7" t="s">
        <v>13</v>
      </c>
      <c r="U257" s="22">
        <v>59</v>
      </c>
      <c r="V257" s="5" t="s">
        <v>571</v>
      </c>
    </row>
    <row r="258" spans="2:22" x14ac:dyDescent="0.25">
      <c r="B258" s="208"/>
      <c r="C258" s="211"/>
      <c r="D258" s="211"/>
      <c r="E258" s="211"/>
      <c r="F258" s="211"/>
      <c r="G258" s="211"/>
      <c r="H258" s="214"/>
      <c r="I258" s="229"/>
      <c r="J258" s="211"/>
      <c r="K258" s="211"/>
      <c r="L258" s="211"/>
      <c r="M258" s="211"/>
      <c r="N258" s="211"/>
      <c r="O258" s="214"/>
      <c r="P258" s="196"/>
      <c r="Q258" s="8">
        <v>4</v>
      </c>
      <c r="R258" s="7" t="s">
        <v>360</v>
      </c>
      <c r="S258" s="7" t="s">
        <v>220</v>
      </c>
      <c r="T258" s="7" t="s">
        <v>15</v>
      </c>
      <c r="U258" s="22">
        <v>25</v>
      </c>
      <c r="V258" s="5" t="s">
        <v>647</v>
      </c>
    </row>
    <row r="259" spans="2:22" ht="15.75" thickBot="1" x14ac:dyDescent="0.3">
      <c r="B259" s="209"/>
      <c r="C259" s="212"/>
      <c r="D259" s="212"/>
      <c r="E259" s="212"/>
      <c r="F259" s="212"/>
      <c r="G259" s="212"/>
      <c r="H259" s="215"/>
      <c r="I259" s="230"/>
      <c r="J259" s="212"/>
      <c r="K259" s="212"/>
      <c r="L259" s="212"/>
      <c r="M259" s="212"/>
      <c r="N259" s="212"/>
      <c r="O259" s="215"/>
      <c r="P259" s="197"/>
      <c r="Q259" s="21">
        <v>5</v>
      </c>
      <c r="R259" s="19" t="s">
        <v>484</v>
      </c>
      <c r="S259" s="19" t="s">
        <v>220</v>
      </c>
      <c r="T259" s="19" t="s">
        <v>13</v>
      </c>
      <c r="U259" s="20">
        <v>25</v>
      </c>
      <c r="V259" s="28" t="s">
        <v>648</v>
      </c>
    </row>
    <row r="260" spans="2:22" x14ac:dyDescent="0.25">
      <c r="B260" s="252" t="s">
        <v>233</v>
      </c>
      <c r="C260" s="201" t="s">
        <v>295</v>
      </c>
      <c r="D260" s="201" t="s">
        <v>389</v>
      </c>
      <c r="E260" s="201" t="s">
        <v>172</v>
      </c>
      <c r="F260" s="201" t="s">
        <v>15</v>
      </c>
      <c r="G260" s="222">
        <v>28</v>
      </c>
      <c r="H260" s="204" t="s">
        <v>71</v>
      </c>
      <c r="I260" s="225">
        <v>35902</v>
      </c>
      <c r="J260" s="201" t="s">
        <v>405</v>
      </c>
      <c r="K260" s="201" t="s">
        <v>406</v>
      </c>
      <c r="L260" s="201" t="s">
        <v>418</v>
      </c>
      <c r="M260" s="201" t="s">
        <v>439</v>
      </c>
      <c r="N260" s="201" t="s">
        <v>456</v>
      </c>
      <c r="O260" s="204" t="s">
        <v>459</v>
      </c>
      <c r="P260" s="198"/>
      <c r="Q260" s="18">
        <v>1</v>
      </c>
      <c r="R260" s="17" t="s">
        <v>481</v>
      </c>
      <c r="S260" s="17" t="s">
        <v>172</v>
      </c>
      <c r="T260" s="17" t="s">
        <v>13</v>
      </c>
      <c r="U260" s="26">
        <v>26</v>
      </c>
      <c r="V260" s="121" t="s">
        <v>517</v>
      </c>
    </row>
    <row r="261" spans="2:22" x14ac:dyDescent="0.25">
      <c r="B261" s="253"/>
      <c r="C261" s="202"/>
      <c r="D261" s="202"/>
      <c r="E261" s="202"/>
      <c r="F261" s="202"/>
      <c r="G261" s="223"/>
      <c r="H261" s="205"/>
      <c r="I261" s="226"/>
      <c r="J261" s="202"/>
      <c r="K261" s="202"/>
      <c r="L261" s="202"/>
      <c r="M261" s="202"/>
      <c r="N261" s="202"/>
      <c r="O261" s="205"/>
      <c r="P261" s="199"/>
      <c r="Q261" s="4">
        <v>2</v>
      </c>
      <c r="R261" s="3" t="s">
        <v>542</v>
      </c>
      <c r="S261" s="3" t="s">
        <v>172</v>
      </c>
      <c r="T261" s="3" t="s">
        <v>15</v>
      </c>
      <c r="U261" s="25">
        <v>61</v>
      </c>
      <c r="V261" s="120" t="s">
        <v>547</v>
      </c>
    </row>
    <row r="262" spans="2:22" x14ac:dyDescent="0.25">
      <c r="B262" s="253"/>
      <c r="C262" s="202"/>
      <c r="D262" s="202"/>
      <c r="E262" s="202"/>
      <c r="F262" s="202"/>
      <c r="G262" s="223"/>
      <c r="H262" s="205"/>
      <c r="I262" s="226"/>
      <c r="J262" s="202"/>
      <c r="K262" s="202"/>
      <c r="L262" s="202"/>
      <c r="M262" s="202"/>
      <c r="N262" s="202"/>
      <c r="O262" s="205"/>
      <c r="P262" s="199"/>
      <c r="Q262" s="4">
        <v>3</v>
      </c>
      <c r="R262" s="3" t="s">
        <v>466</v>
      </c>
      <c r="S262" s="3" t="s">
        <v>172</v>
      </c>
      <c r="T262" s="3" t="s">
        <v>13</v>
      </c>
      <c r="U262" s="25">
        <v>55</v>
      </c>
      <c r="V262" s="120" t="s">
        <v>571</v>
      </c>
    </row>
    <row r="263" spans="2:22" x14ac:dyDescent="0.25">
      <c r="B263" s="253"/>
      <c r="C263" s="202"/>
      <c r="D263" s="202"/>
      <c r="E263" s="202"/>
      <c r="F263" s="202"/>
      <c r="G263" s="223"/>
      <c r="H263" s="205"/>
      <c r="I263" s="226"/>
      <c r="J263" s="202"/>
      <c r="K263" s="202"/>
      <c r="L263" s="202"/>
      <c r="M263" s="202"/>
      <c r="N263" s="202"/>
      <c r="O263" s="205"/>
      <c r="P263" s="199"/>
      <c r="Q263" s="4">
        <v>4</v>
      </c>
      <c r="R263" s="3" t="s">
        <v>369</v>
      </c>
      <c r="S263" s="3" t="s">
        <v>172</v>
      </c>
      <c r="T263" s="3" t="s">
        <v>15</v>
      </c>
      <c r="U263" s="25">
        <v>24</v>
      </c>
      <c r="V263" s="120" t="s">
        <v>647</v>
      </c>
    </row>
    <row r="264" spans="2:22" ht="15.75" thickBot="1" x14ac:dyDescent="0.3">
      <c r="B264" s="254"/>
      <c r="C264" s="203"/>
      <c r="D264" s="203"/>
      <c r="E264" s="203"/>
      <c r="F264" s="203"/>
      <c r="G264" s="224"/>
      <c r="H264" s="206"/>
      <c r="I264" s="227"/>
      <c r="J264" s="203"/>
      <c r="K264" s="203"/>
      <c r="L264" s="203"/>
      <c r="M264" s="203"/>
      <c r="N264" s="203"/>
      <c r="O264" s="206"/>
      <c r="P264" s="200"/>
      <c r="Q264" s="15">
        <v>5</v>
      </c>
      <c r="R264" s="14" t="s">
        <v>482</v>
      </c>
      <c r="S264" s="14" t="s">
        <v>172</v>
      </c>
      <c r="T264" s="14" t="s">
        <v>13</v>
      </c>
      <c r="U264" s="24">
        <v>24</v>
      </c>
      <c r="V264" s="122" t="s">
        <v>648</v>
      </c>
    </row>
    <row r="265" spans="2:22" x14ac:dyDescent="0.25">
      <c r="B265" s="207" t="s">
        <v>234</v>
      </c>
      <c r="C265" s="210" t="s">
        <v>329</v>
      </c>
      <c r="D265" s="210" t="s">
        <v>390</v>
      </c>
      <c r="E265" s="210" t="s">
        <v>202</v>
      </c>
      <c r="F265" s="210" t="s">
        <v>15</v>
      </c>
      <c r="G265" s="210">
        <v>27</v>
      </c>
      <c r="H265" s="213" t="s">
        <v>72</v>
      </c>
      <c r="I265" s="228">
        <v>36170</v>
      </c>
      <c r="J265" s="210" t="s">
        <v>403</v>
      </c>
      <c r="K265" s="210" t="s">
        <v>403</v>
      </c>
      <c r="L265" s="210" t="s">
        <v>423</v>
      </c>
      <c r="M265" s="210" t="s">
        <v>444</v>
      </c>
      <c r="N265" s="210" t="s">
        <v>457</v>
      </c>
      <c r="O265" s="213" t="s">
        <v>459</v>
      </c>
      <c r="P265" s="195"/>
      <c r="Q265" s="12">
        <v>1</v>
      </c>
      <c r="R265" s="11" t="s">
        <v>507</v>
      </c>
      <c r="S265" s="11" t="s">
        <v>202</v>
      </c>
      <c r="T265" s="11" t="s">
        <v>13</v>
      </c>
      <c r="U265" s="23">
        <v>28</v>
      </c>
      <c r="V265" s="9" t="s">
        <v>517</v>
      </c>
    </row>
    <row r="266" spans="2:22" x14ac:dyDescent="0.25">
      <c r="B266" s="208"/>
      <c r="C266" s="211"/>
      <c r="D266" s="211"/>
      <c r="E266" s="211"/>
      <c r="F266" s="211"/>
      <c r="G266" s="211"/>
      <c r="H266" s="214"/>
      <c r="I266" s="229"/>
      <c r="J266" s="211"/>
      <c r="K266" s="211"/>
      <c r="L266" s="211"/>
      <c r="M266" s="211"/>
      <c r="N266" s="211"/>
      <c r="O266" s="214"/>
      <c r="P266" s="196"/>
      <c r="Q266" s="8">
        <v>2</v>
      </c>
      <c r="R266" s="7" t="s">
        <v>353</v>
      </c>
      <c r="S266" s="7" t="s">
        <v>202</v>
      </c>
      <c r="T266" s="7" t="s">
        <v>15</v>
      </c>
      <c r="U266" s="22">
        <v>58</v>
      </c>
      <c r="V266" s="5" t="s">
        <v>547</v>
      </c>
    </row>
    <row r="267" spans="2:22" x14ac:dyDescent="0.25">
      <c r="B267" s="208"/>
      <c r="C267" s="211"/>
      <c r="D267" s="211"/>
      <c r="E267" s="211"/>
      <c r="F267" s="211"/>
      <c r="G267" s="211"/>
      <c r="H267" s="214"/>
      <c r="I267" s="229"/>
      <c r="J267" s="211"/>
      <c r="K267" s="211"/>
      <c r="L267" s="211"/>
      <c r="M267" s="211"/>
      <c r="N267" s="211"/>
      <c r="O267" s="214"/>
      <c r="P267" s="196"/>
      <c r="Q267" s="8">
        <v>3</v>
      </c>
      <c r="R267" s="7" t="s">
        <v>554</v>
      </c>
      <c r="S267" s="7" t="s">
        <v>202</v>
      </c>
      <c r="T267" s="7" t="s">
        <v>13</v>
      </c>
      <c r="U267" s="22">
        <v>58</v>
      </c>
      <c r="V267" s="5" t="s">
        <v>571</v>
      </c>
    </row>
    <row r="268" spans="2:22" x14ac:dyDescent="0.25">
      <c r="B268" s="208"/>
      <c r="C268" s="211"/>
      <c r="D268" s="211"/>
      <c r="E268" s="211"/>
      <c r="F268" s="211"/>
      <c r="G268" s="211"/>
      <c r="H268" s="214"/>
      <c r="I268" s="229"/>
      <c r="J268" s="211"/>
      <c r="K268" s="211"/>
      <c r="L268" s="211"/>
      <c r="M268" s="211"/>
      <c r="N268" s="211"/>
      <c r="O268" s="214"/>
      <c r="P268" s="196"/>
      <c r="Q268" s="8">
        <v>4</v>
      </c>
      <c r="R268" s="7" t="s">
        <v>356</v>
      </c>
      <c r="S268" s="7" t="s">
        <v>202</v>
      </c>
      <c r="T268" s="7" t="s">
        <v>15</v>
      </c>
      <c r="U268" s="22">
        <v>22</v>
      </c>
      <c r="V268" s="5" t="s">
        <v>647</v>
      </c>
    </row>
    <row r="269" spans="2:22" ht="15.75" customHeight="1" thickBot="1" x14ac:dyDescent="0.3">
      <c r="B269" s="209"/>
      <c r="C269" s="212"/>
      <c r="D269" s="212"/>
      <c r="E269" s="212"/>
      <c r="F269" s="212"/>
      <c r="G269" s="212"/>
      <c r="H269" s="215"/>
      <c r="I269" s="230"/>
      <c r="J269" s="212"/>
      <c r="K269" s="212"/>
      <c r="L269" s="212"/>
      <c r="M269" s="212"/>
      <c r="N269" s="212"/>
      <c r="O269" s="215"/>
      <c r="P269" s="197"/>
      <c r="Q269" s="21">
        <v>5</v>
      </c>
      <c r="R269" s="19" t="s">
        <v>583</v>
      </c>
      <c r="S269" s="19" t="s">
        <v>202</v>
      </c>
      <c r="T269" s="19" t="s">
        <v>13</v>
      </c>
      <c r="U269" s="20">
        <v>23</v>
      </c>
      <c r="V269" s="28" t="s">
        <v>648</v>
      </c>
    </row>
    <row r="270" spans="2:22" x14ac:dyDescent="0.25">
      <c r="B270" s="264" t="s">
        <v>238</v>
      </c>
      <c r="C270" s="222" t="s">
        <v>326</v>
      </c>
      <c r="D270" s="222" t="s">
        <v>391</v>
      </c>
      <c r="E270" s="222" t="s">
        <v>215</v>
      </c>
      <c r="F270" s="222" t="s">
        <v>15</v>
      </c>
      <c r="G270" s="222">
        <v>29</v>
      </c>
      <c r="H270" s="267" t="s">
        <v>654</v>
      </c>
      <c r="I270" s="225">
        <v>35291</v>
      </c>
      <c r="J270" s="222" t="s">
        <v>407</v>
      </c>
      <c r="K270" s="222" t="s">
        <v>408</v>
      </c>
      <c r="L270" s="222" t="s">
        <v>432</v>
      </c>
      <c r="M270" s="222" t="s">
        <v>455</v>
      </c>
      <c r="N270" s="222" t="s">
        <v>456</v>
      </c>
      <c r="O270" s="267" t="s">
        <v>458</v>
      </c>
      <c r="P270" s="189"/>
      <c r="Q270" s="131">
        <v>1</v>
      </c>
      <c r="R270" s="132" t="s">
        <v>514</v>
      </c>
      <c r="S270" s="132" t="s">
        <v>215</v>
      </c>
      <c r="T270" s="132" t="s">
        <v>13</v>
      </c>
      <c r="U270" s="133">
        <v>28</v>
      </c>
      <c r="V270" s="123" t="s">
        <v>517</v>
      </c>
    </row>
    <row r="271" spans="2:22" x14ac:dyDescent="0.25">
      <c r="B271" s="265"/>
      <c r="C271" s="223"/>
      <c r="D271" s="223"/>
      <c r="E271" s="223"/>
      <c r="F271" s="223"/>
      <c r="G271" s="223"/>
      <c r="H271" s="268"/>
      <c r="I271" s="226"/>
      <c r="J271" s="223"/>
      <c r="K271" s="223"/>
      <c r="L271" s="223"/>
      <c r="M271" s="223"/>
      <c r="N271" s="223"/>
      <c r="O271" s="268"/>
      <c r="P271" s="190"/>
      <c r="Q271" s="134">
        <v>2</v>
      </c>
      <c r="R271" s="135" t="s">
        <v>536</v>
      </c>
      <c r="S271" s="135" t="s">
        <v>215</v>
      </c>
      <c r="T271" s="135" t="s">
        <v>15</v>
      </c>
      <c r="U271" s="136">
        <v>61</v>
      </c>
      <c r="V271" s="120" t="s">
        <v>547</v>
      </c>
    </row>
    <row r="272" spans="2:22" x14ac:dyDescent="0.25">
      <c r="B272" s="265"/>
      <c r="C272" s="223"/>
      <c r="D272" s="223"/>
      <c r="E272" s="223"/>
      <c r="F272" s="223"/>
      <c r="G272" s="223"/>
      <c r="H272" s="268"/>
      <c r="I272" s="226"/>
      <c r="J272" s="223"/>
      <c r="K272" s="223"/>
      <c r="L272" s="223"/>
      <c r="M272" s="223"/>
      <c r="N272" s="223"/>
      <c r="O272" s="268"/>
      <c r="P272" s="190"/>
      <c r="Q272" s="134">
        <v>3</v>
      </c>
      <c r="R272" s="135" t="s">
        <v>563</v>
      </c>
      <c r="S272" s="135" t="s">
        <v>215</v>
      </c>
      <c r="T272" s="135" t="s">
        <v>13</v>
      </c>
      <c r="U272" s="136">
        <v>55</v>
      </c>
      <c r="V272" s="120" t="s">
        <v>571</v>
      </c>
    </row>
    <row r="273" spans="2:22" x14ac:dyDescent="0.25">
      <c r="B273" s="265"/>
      <c r="C273" s="223"/>
      <c r="D273" s="223"/>
      <c r="E273" s="223"/>
      <c r="F273" s="223"/>
      <c r="G273" s="223"/>
      <c r="H273" s="268"/>
      <c r="I273" s="226"/>
      <c r="J273" s="223"/>
      <c r="K273" s="223"/>
      <c r="L273" s="223"/>
      <c r="M273" s="223"/>
      <c r="N273" s="223"/>
      <c r="O273" s="268"/>
      <c r="P273" s="190"/>
      <c r="Q273" s="134">
        <v>4</v>
      </c>
      <c r="R273" s="135" t="s">
        <v>377</v>
      </c>
      <c r="S273" s="135" t="s">
        <v>215</v>
      </c>
      <c r="T273" s="135" t="s">
        <v>15</v>
      </c>
      <c r="U273" s="136">
        <v>26</v>
      </c>
      <c r="V273" s="120" t="s">
        <v>647</v>
      </c>
    </row>
    <row r="274" spans="2:22" ht="15.75" customHeight="1" thickBot="1" x14ac:dyDescent="0.3">
      <c r="B274" s="266"/>
      <c r="C274" s="224"/>
      <c r="D274" s="224"/>
      <c r="E274" s="224"/>
      <c r="F274" s="224"/>
      <c r="G274" s="224"/>
      <c r="H274" s="269"/>
      <c r="I274" s="227"/>
      <c r="J274" s="224"/>
      <c r="K274" s="224"/>
      <c r="L274" s="224"/>
      <c r="M274" s="224"/>
      <c r="N274" s="224"/>
      <c r="O274" s="269"/>
      <c r="P274" s="191"/>
      <c r="Q274" s="137">
        <v>5</v>
      </c>
      <c r="R274" s="138" t="s">
        <v>490</v>
      </c>
      <c r="S274" s="138" t="s">
        <v>215</v>
      </c>
      <c r="T274" s="138" t="s">
        <v>13</v>
      </c>
      <c r="U274" s="139">
        <v>23</v>
      </c>
      <c r="V274" s="124" t="s">
        <v>648</v>
      </c>
    </row>
    <row r="275" spans="2:22" x14ac:dyDescent="0.25">
      <c r="B275" s="207" t="s">
        <v>348</v>
      </c>
      <c r="C275" s="273" t="s">
        <v>332</v>
      </c>
      <c r="D275" s="258" t="s">
        <v>352</v>
      </c>
      <c r="E275" s="258" t="s">
        <v>173</v>
      </c>
      <c r="F275" s="258" t="s">
        <v>15</v>
      </c>
      <c r="G275" s="270">
        <v>34</v>
      </c>
      <c r="H275" s="213" t="s">
        <v>73</v>
      </c>
      <c r="I275" s="228">
        <v>33782</v>
      </c>
      <c r="J275" s="273" t="s">
        <v>402</v>
      </c>
      <c r="K275" s="258" t="s">
        <v>406</v>
      </c>
      <c r="L275" s="258" t="s">
        <v>415</v>
      </c>
      <c r="M275" s="258" t="s">
        <v>436</v>
      </c>
      <c r="N275" s="258" t="s">
        <v>456</v>
      </c>
      <c r="O275" s="261" t="s">
        <v>458</v>
      </c>
      <c r="P275" s="195"/>
      <c r="Q275" s="140">
        <v>1</v>
      </c>
      <c r="R275" s="141" t="s">
        <v>494</v>
      </c>
      <c r="S275" s="141" t="s">
        <v>173</v>
      </c>
      <c r="T275" s="141" t="s">
        <v>13</v>
      </c>
      <c r="U275" s="142">
        <v>29</v>
      </c>
      <c r="V275" s="143" t="s">
        <v>517</v>
      </c>
    </row>
    <row r="276" spans="2:22" x14ac:dyDescent="0.25">
      <c r="B276" s="208"/>
      <c r="C276" s="274"/>
      <c r="D276" s="259"/>
      <c r="E276" s="259"/>
      <c r="F276" s="259"/>
      <c r="G276" s="271"/>
      <c r="H276" s="214"/>
      <c r="I276" s="229"/>
      <c r="J276" s="274"/>
      <c r="K276" s="259"/>
      <c r="L276" s="259"/>
      <c r="M276" s="259"/>
      <c r="N276" s="259"/>
      <c r="O276" s="262"/>
      <c r="P276" s="196"/>
      <c r="Q276" s="8">
        <v>2</v>
      </c>
      <c r="R276" s="7" t="s">
        <v>528</v>
      </c>
      <c r="S276" s="7" t="s">
        <v>173</v>
      </c>
      <c r="T276" s="7" t="s">
        <v>15</v>
      </c>
      <c r="U276" s="22">
        <v>62</v>
      </c>
      <c r="V276" s="5" t="s">
        <v>547</v>
      </c>
    </row>
    <row r="277" spans="2:22" x14ac:dyDescent="0.25">
      <c r="B277" s="208"/>
      <c r="C277" s="274"/>
      <c r="D277" s="259"/>
      <c r="E277" s="259"/>
      <c r="F277" s="259"/>
      <c r="G277" s="271"/>
      <c r="H277" s="214"/>
      <c r="I277" s="229"/>
      <c r="J277" s="274"/>
      <c r="K277" s="259"/>
      <c r="L277" s="259"/>
      <c r="M277" s="259"/>
      <c r="N277" s="259"/>
      <c r="O277" s="262"/>
      <c r="P277" s="196"/>
      <c r="Q277" s="8">
        <v>3</v>
      </c>
      <c r="R277" s="7" t="s">
        <v>474</v>
      </c>
      <c r="S277" s="7" t="s">
        <v>173</v>
      </c>
      <c r="T277" s="7" t="s">
        <v>13</v>
      </c>
      <c r="U277" s="22">
        <v>54</v>
      </c>
      <c r="V277" s="5" t="s">
        <v>571</v>
      </c>
    </row>
    <row r="278" spans="2:22" x14ac:dyDescent="0.25">
      <c r="B278" s="208"/>
      <c r="C278" s="274"/>
      <c r="D278" s="259"/>
      <c r="E278" s="259"/>
      <c r="F278" s="259"/>
      <c r="G278" s="271"/>
      <c r="H278" s="214"/>
      <c r="I278" s="229"/>
      <c r="J278" s="274"/>
      <c r="K278" s="259"/>
      <c r="L278" s="259"/>
      <c r="M278" s="259"/>
      <c r="N278" s="259"/>
      <c r="O278" s="262"/>
      <c r="P278" s="196"/>
      <c r="Q278" s="8">
        <v>4</v>
      </c>
      <c r="R278" s="7" t="s">
        <v>572</v>
      </c>
      <c r="S278" s="7" t="s">
        <v>173</v>
      </c>
      <c r="T278" s="7" t="s">
        <v>15</v>
      </c>
      <c r="U278" s="22">
        <v>21</v>
      </c>
      <c r="V278" s="5" t="s">
        <v>647</v>
      </c>
    </row>
    <row r="279" spans="2:22" ht="15.75" thickBot="1" x14ac:dyDescent="0.3">
      <c r="B279" s="209"/>
      <c r="C279" s="275"/>
      <c r="D279" s="260"/>
      <c r="E279" s="260"/>
      <c r="F279" s="260"/>
      <c r="G279" s="272"/>
      <c r="H279" s="215"/>
      <c r="I279" s="230"/>
      <c r="J279" s="275"/>
      <c r="K279" s="260"/>
      <c r="L279" s="260"/>
      <c r="M279" s="260"/>
      <c r="N279" s="260"/>
      <c r="O279" s="263"/>
      <c r="P279" s="197"/>
      <c r="Q279" s="144">
        <v>5</v>
      </c>
      <c r="R279" s="145" t="s">
        <v>561</v>
      </c>
      <c r="S279" s="145" t="s">
        <v>173</v>
      </c>
      <c r="T279" s="145" t="s">
        <v>13</v>
      </c>
      <c r="U279" s="146">
        <v>23</v>
      </c>
      <c r="V279" s="147" t="s">
        <v>648</v>
      </c>
    </row>
    <row r="280" spans="2:22" x14ac:dyDescent="0.25">
      <c r="B280" s="264" t="s">
        <v>112</v>
      </c>
      <c r="C280" s="222" t="s">
        <v>340</v>
      </c>
      <c r="D280" s="222" t="s">
        <v>373</v>
      </c>
      <c r="E280" s="222" t="s">
        <v>174</v>
      </c>
      <c r="F280" s="222" t="s">
        <v>15</v>
      </c>
      <c r="G280" s="222">
        <v>36</v>
      </c>
      <c r="H280" s="267" t="s">
        <v>74</v>
      </c>
      <c r="I280" s="225">
        <v>33040</v>
      </c>
      <c r="J280" s="222" t="s">
        <v>407</v>
      </c>
      <c r="K280" s="222" t="s">
        <v>409</v>
      </c>
      <c r="L280" s="222" t="s">
        <v>426</v>
      </c>
      <c r="M280" s="222" t="s">
        <v>449</v>
      </c>
      <c r="N280" s="222" t="s">
        <v>457</v>
      </c>
      <c r="O280" s="267" t="s">
        <v>459</v>
      </c>
      <c r="P280" s="189"/>
      <c r="Q280" s="131">
        <v>1</v>
      </c>
      <c r="R280" s="132" t="s">
        <v>508</v>
      </c>
      <c r="S280" s="132" t="s">
        <v>174</v>
      </c>
      <c r="T280" s="132" t="s">
        <v>13</v>
      </c>
      <c r="U280" s="133">
        <v>26</v>
      </c>
      <c r="V280" s="123" t="s">
        <v>517</v>
      </c>
    </row>
    <row r="281" spans="2:22" x14ac:dyDescent="0.25">
      <c r="B281" s="265"/>
      <c r="C281" s="223"/>
      <c r="D281" s="223"/>
      <c r="E281" s="223"/>
      <c r="F281" s="223"/>
      <c r="G281" s="223"/>
      <c r="H281" s="268"/>
      <c r="I281" s="226"/>
      <c r="J281" s="223"/>
      <c r="K281" s="223"/>
      <c r="L281" s="223"/>
      <c r="M281" s="223"/>
      <c r="N281" s="223"/>
      <c r="O281" s="268"/>
      <c r="P281" s="190"/>
      <c r="Q281" s="134">
        <v>2</v>
      </c>
      <c r="R281" s="135" t="s">
        <v>525</v>
      </c>
      <c r="S281" s="135" t="s">
        <v>174</v>
      </c>
      <c r="T281" s="135" t="s">
        <v>15</v>
      </c>
      <c r="U281" s="136">
        <v>57</v>
      </c>
      <c r="V281" s="120" t="s">
        <v>547</v>
      </c>
    </row>
    <row r="282" spans="2:22" x14ac:dyDescent="0.25">
      <c r="B282" s="265"/>
      <c r="C282" s="223"/>
      <c r="D282" s="223"/>
      <c r="E282" s="223"/>
      <c r="F282" s="223"/>
      <c r="G282" s="223"/>
      <c r="H282" s="268"/>
      <c r="I282" s="226"/>
      <c r="J282" s="223"/>
      <c r="K282" s="223"/>
      <c r="L282" s="223"/>
      <c r="M282" s="223"/>
      <c r="N282" s="223"/>
      <c r="O282" s="268"/>
      <c r="P282" s="190"/>
      <c r="Q282" s="134">
        <v>3</v>
      </c>
      <c r="R282" s="135" t="s">
        <v>548</v>
      </c>
      <c r="S282" s="135" t="s">
        <v>174</v>
      </c>
      <c r="T282" s="135" t="s">
        <v>13</v>
      </c>
      <c r="U282" s="136">
        <v>52</v>
      </c>
      <c r="V282" s="120" t="s">
        <v>571</v>
      </c>
    </row>
    <row r="283" spans="2:22" x14ac:dyDescent="0.25">
      <c r="B283" s="265"/>
      <c r="C283" s="223"/>
      <c r="D283" s="223"/>
      <c r="E283" s="223"/>
      <c r="F283" s="223"/>
      <c r="G283" s="223"/>
      <c r="H283" s="268"/>
      <c r="I283" s="226"/>
      <c r="J283" s="223"/>
      <c r="K283" s="223"/>
      <c r="L283" s="223"/>
      <c r="M283" s="223"/>
      <c r="N283" s="223"/>
      <c r="O283" s="268"/>
      <c r="P283" s="190"/>
      <c r="Q283" s="134">
        <v>4</v>
      </c>
      <c r="R283" s="135" t="s">
        <v>573</v>
      </c>
      <c r="S283" s="135" t="s">
        <v>174</v>
      </c>
      <c r="T283" s="135" t="s">
        <v>15</v>
      </c>
      <c r="U283" s="136">
        <v>24</v>
      </c>
      <c r="V283" s="120" t="s">
        <v>647</v>
      </c>
    </row>
    <row r="284" spans="2:22" ht="15.75" customHeight="1" thickBot="1" x14ac:dyDescent="0.3">
      <c r="B284" s="266"/>
      <c r="C284" s="224"/>
      <c r="D284" s="224"/>
      <c r="E284" s="224"/>
      <c r="F284" s="224"/>
      <c r="G284" s="224"/>
      <c r="H284" s="269"/>
      <c r="I284" s="227"/>
      <c r="J284" s="224"/>
      <c r="K284" s="224"/>
      <c r="L284" s="224"/>
      <c r="M284" s="224"/>
      <c r="N284" s="224"/>
      <c r="O284" s="269"/>
      <c r="P284" s="191"/>
      <c r="Q284" s="137">
        <v>5</v>
      </c>
      <c r="R284" s="138" t="s">
        <v>473</v>
      </c>
      <c r="S284" s="138" t="s">
        <v>174</v>
      </c>
      <c r="T284" s="138" t="s">
        <v>13</v>
      </c>
      <c r="U284" s="139">
        <v>25</v>
      </c>
      <c r="V284" s="124" t="s">
        <v>648</v>
      </c>
    </row>
    <row r="285" spans="2:22" x14ac:dyDescent="0.25">
      <c r="B285" s="207" t="s">
        <v>122</v>
      </c>
      <c r="C285" s="210" t="s">
        <v>289</v>
      </c>
      <c r="D285" s="231" t="s">
        <v>373</v>
      </c>
      <c r="E285" s="231" t="s">
        <v>175</v>
      </c>
      <c r="F285" s="210" t="s">
        <v>15</v>
      </c>
      <c r="G285" s="210">
        <v>36</v>
      </c>
      <c r="H285" s="213" t="s">
        <v>75</v>
      </c>
      <c r="I285" s="228">
        <v>33040</v>
      </c>
      <c r="J285" s="210" t="s">
        <v>407</v>
      </c>
      <c r="K285" s="210" t="s">
        <v>409</v>
      </c>
      <c r="L285" s="210" t="s">
        <v>426</v>
      </c>
      <c r="M285" s="210" t="s">
        <v>449</v>
      </c>
      <c r="N285" s="210" t="s">
        <v>457</v>
      </c>
      <c r="O285" s="213" t="s">
        <v>459</v>
      </c>
      <c r="P285" s="195" t="s">
        <v>675</v>
      </c>
      <c r="Q285" s="140">
        <v>1</v>
      </c>
      <c r="R285" s="141" t="s">
        <v>469</v>
      </c>
      <c r="S285" s="141" t="s">
        <v>175</v>
      </c>
      <c r="T285" s="141" t="s">
        <v>13</v>
      </c>
      <c r="U285" s="142">
        <v>30</v>
      </c>
      <c r="V285" s="143" t="s">
        <v>517</v>
      </c>
    </row>
    <row r="286" spans="2:22" x14ac:dyDescent="0.25">
      <c r="B286" s="208"/>
      <c r="C286" s="211"/>
      <c r="D286" s="232"/>
      <c r="E286" s="232"/>
      <c r="F286" s="211"/>
      <c r="G286" s="211"/>
      <c r="H286" s="214"/>
      <c r="I286" s="229"/>
      <c r="J286" s="211"/>
      <c r="K286" s="211"/>
      <c r="L286" s="211"/>
      <c r="M286" s="211"/>
      <c r="N286" s="211"/>
      <c r="O286" s="214"/>
      <c r="P286" s="196"/>
      <c r="Q286" s="8">
        <v>2</v>
      </c>
      <c r="R286" s="7" t="s">
        <v>534</v>
      </c>
      <c r="S286" s="7" t="s">
        <v>175</v>
      </c>
      <c r="T286" s="7" t="s">
        <v>15</v>
      </c>
      <c r="U286" s="22">
        <v>58</v>
      </c>
      <c r="V286" s="5" t="s">
        <v>547</v>
      </c>
    </row>
    <row r="287" spans="2:22" x14ac:dyDescent="0.25">
      <c r="B287" s="208"/>
      <c r="C287" s="211"/>
      <c r="D287" s="232"/>
      <c r="E287" s="232"/>
      <c r="F287" s="211"/>
      <c r="G287" s="211"/>
      <c r="H287" s="214"/>
      <c r="I287" s="229"/>
      <c r="J287" s="211"/>
      <c r="K287" s="211"/>
      <c r="L287" s="211"/>
      <c r="M287" s="211"/>
      <c r="N287" s="211"/>
      <c r="O287" s="214"/>
      <c r="P287" s="196"/>
      <c r="Q287" s="8">
        <v>3</v>
      </c>
      <c r="R287" s="7" t="s">
        <v>551</v>
      </c>
      <c r="S287" s="7" t="s">
        <v>175</v>
      </c>
      <c r="T287" s="7" t="s">
        <v>13</v>
      </c>
      <c r="U287" s="22">
        <v>54</v>
      </c>
      <c r="V287" s="5" t="s">
        <v>571</v>
      </c>
    </row>
    <row r="288" spans="2:22" x14ac:dyDescent="0.25">
      <c r="B288" s="208"/>
      <c r="C288" s="211"/>
      <c r="D288" s="232"/>
      <c r="E288" s="232"/>
      <c r="F288" s="211"/>
      <c r="G288" s="211"/>
      <c r="H288" s="214"/>
      <c r="I288" s="229"/>
      <c r="J288" s="211"/>
      <c r="K288" s="211"/>
      <c r="L288" s="211"/>
      <c r="M288" s="211"/>
      <c r="N288" s="211"/>
      <c r="O288" s="214"/>
      <c r="P288" s="196"/>
      <c r="Q288" s="8">
        <v>4</v>
      </c>
      <c r="R288" s="7" t="s">
        <v>359</v>
      </c>
      <c r="S288" s="7" t="s">
        <v>175</v>
      </c>
      <c r="T288" s="7" t="s">
        <v>15</v>
      </c>
      <c r="U288" s="22">
        <v>24</v>
      </c>
      <c r="V288" s="5" t="s">
        <v>647</v>
      </c>
    </row>
    <row r="289" spans="2:22" ht="15.75" customHeight="1" thickBot="1" x14ac:dyDescent="0.3">
      <c r="B289" s="209"/>
      <c r="C289" s="212"/>
      <c r="D289" s="233"/>
      <c r="E289" s="233"/>
      <c r="F289" s="212"/>
      <c r="G289" s="212"/>
      <c r="H289" s="215"/>
      <c r="I289" s="230"/>
      <c r="J289" s="212"/>
      <c r="K289" s="212"/>
      <c r="L289" s="212"/>
      <c r="M289" s="212"/>
      <c r="N289" s="212"/>
      <c r="O289" s="215"/>
      <c r="P289" s="197"/>
      <c r="Q289" s="144">
        <v>5</v>
      </c>
      <c r="R289" s="145" t="s">
        <v>470</v>
      </c>
      <c r="S289" s="145" t="s">
        <v>175</v>
      </c>
      <c r="T289" s="145" t="s">
        <v>13</v>
      </c>
      <c r="U289" s="146">
        <v>25</v>
      </c>
      <c r="V289" s="147" t="s">
        <v>648</v>
      </c>
    </row>
    <row r="290" spans="2:22" x14ac:dyDescent="0.25">
      <c r="B290" s="264" t="s">
        <v>124</v>
      </c>
      <c r="C290" s="222" t="s">
        <v>314</v>
      </c>
      <c r="D290" s="222" t="s">
        <v>392</v>
      </c>
      <c r="E290" s="222" t="s">
        <v>203</v>
      </c>
      <c r="F290" s="222" t="s">
        <v>15</v>
      </c>
      <c r="G290" s="222">
        <v>26</v>
      </c>
      <c r="H290" s="267" t="s">
        <v>76</v>
      </c>
      <c r="I290" s="225">
        <v>36409</v>
      </c>
      <c r="J290" s="222" t="s">
        <v>402</v>
      </c>
      <c r="K290" s="222" t="s">
        <v>406</v>
      </c>
      <c r="L290" s="222" t="s">
        <v>415</v>
      </c>
      <c r="M290" s="222" t="s">
        <v>436</v>
      </c>
      <c r="N290" s="222" t="s">
        <v>456</v>
      </c>
      <c r="O290" s="267" t="s">
        <v>458</v>
      </c>
      <c r="P290" s="189"/>
      <c r="Q290" s="131">
        <v>1</v>
      </c>
      <c r="R290" s="132" t="s">
        <v>463</v>
      </c>
      <c r="S290" s="132" t="s">
        <v>203</v>
      </c>
      <c r="T290" s="132" t="s">
        <v>13</v>
      </c>
      <c r="U290" s="133">
        <v>29</v>
      </c>
      <c r="V290" s="123" t="s">
        <v>517</v>
      </c>
    </row>
    <row r="291" spans="2:22" x14ac:dyDescent="0.25">
      <c r="B291" s="265"/>
      <c r="C291" s="223"/>
      <c r="D291" s="223"/>
      <c r="E291" s="223"/>
      <c r="F291" s="223"/>
      <c r="G291" s="223"/>
      <c r="H291" s="268"/>
      <c r="I291" s="226"/>
      <c r="J291" s="223"/>
      <c r="K291" s="223"/>
      <c r="L291" s="223"/>
      <c r="M291" s="223"/>
      <c r="N291" s="223"/>
      <c r="O291" s="268"/>
      <c r="P291" s="190"/>
      <c r="Q291" s="134">
        <v>2</v>
      </c>
      <c r="R291" s="135" t="s">
        <v>526</v>
      </c>
      <c r="S291" s="135" t="s">
        <v>203</v>
      </c>
      <c r="T291" s="135" t="s">
        <v>15</v>
      </c>
      <c r="U291" s="136">
        <v>57</v>
      </c>
      <c r="V291" s="120" t="s">
        <v>547</v>
      </c>
    </row>
    <row r="292" spans="2:22" x14ac:dyDescent="0.25">
      <c r="B292" s="265"/>
      <c r="C292" s="223"/>
      <c r="D292" s="223"/>
      <c r="E292" s="223"/>
      <c r="F292" s="223"/>
      <c r="G292" s="223"/>
      <c r="H292" s="268"/>
      <c r="I292" s="226"/>
      <c r="J292" s="223"/>
      <c r="K292" s="223"/>
      <c r="L292" s="223"/>
      <c r="M292" s="223"/>
      <c r="N292" s="223"/>
      <c r="O292" s="268"/>
      <c r="P292" s="190"/>
      <c r="Q292" s="134">
        <v>3</v>
      </c>
      <c r="R292" s="135" t="s">
        <v>481</v>
      </c>
      <c r="S292" s="135" t="s">
        <v>203</v>
      </c>
      <c r="T292" s="135" t="s">
        <v>13</v>
      </c>
      <c r="U292" s="136">
        <v>60</v>
      </c>
      <c r="V292" s="120" t="s">
        <v>571</v>
      </c>
    </row>
    <row r="293" spans="2:22" x14ac:dyDescent="0.25">
      <c r="B293" s="265"/>
      <c r="C293" s="223"/>
      <c r="D293" s="223"/>
      <c r="E293" s="223"/>
      <c r="F293" s="223"/>
      <c r="G293" s="223"/>
      <c r="H293" s="268"/>
      <c r="I293" s="226"/>
      <c r="J293" s="223"/>
      <c r="K293" s="223"/>
      <c r="L293" s="223"/>
      <c r="M293" s="223"/>
      <c r="N293" s="223"/>
      <c r="O293" s="268"/>
      <c r="P293" s="190"/>
      <c r="Q293" s="134">
        <v>4</v>
      </c>
      <c r="R293" s="135" t="s">
        <v>354</v>
      </c>
      <c r="S293" s="135" t="s">
        <v>203</v>
      </c>
      <c r="T293" s="135" t="s">
        <v>15</v>
      </c>
      <c r="U293" s="136">
        <v>23</v>
      </c>
      <c r="V293" s="120" t="s">
        <v>647</v>
      </c>
    </row>
    <row r="294" spans="2:22" ht="15.75" customHeight="1" thickBot="1" x14ac:dyDescent="0.3">
      <c r="B294" s="266"/>
      <c r="C294" s="224"/>
      <c r="D294" s="224"/>
      <c r="E294" s="224"/>
      <c r="F294" s="224"/>
      <c r="G294" s="224"/>
      <c r="H294" s="269"/>
      <c r="I294" s="227"/>
      <c r="J294" s="224"/>
      <c r="K294" s="224"/>
      <c r="L294" s="224"/>
      <c r="M294" s="224"/>
      <c r="N294" s="224"/>
      <c r="O294" s="269"/>
      <c r="P294" s="191"/>
      <c r="Q294" s="137">
        <v>5</v>
      </c>
      <c r="R294" s="138" t="s">
        <v>582</v>
      </c>
      <c r="S294" s="138" t="s">
        <v>203</v>
      </c>
      <c r="T294" s="138" t="s">
        <v>13</v>
      </c>
      <c r="U294" s="139">
        <v>23</v>
      </c>
      <c r="V294" s="124" t="s">
        <v>648</v>
      </c>
    </row>
    <row r="295" spans="2:22" x14ac:dyDescent="0.25">
      <c r="B295" s="207" t="s">
        <v>265</v>
      </c>
      <c r="C295" s="210" t="s">
        <v>336</v>
      </c>
      <c r="D295" s="231" t="s">
        <v>391</v>
      </c>
      <c r="E295" s="231" t="s">
        <v>213</v>
      </c>
      <c r="F295" s="210" t="s">
        <v>15</v>
      </c>
      <c r="G295" s="210">
        <v>29</v>
      </c>
      <c r="H295" s="213" t="s">
        <v>77</v>
      </c>
      <c r="I295" s="228">
        <v>35291</v>
      </c>
      <c r="J295" s="210" t="s">
        <v>407</v>
      </c>
      <c r="K295" s="210" t="s">
        <v>408</v>
      </c>
      <c r="L295" s="210" t="s">
        <v>432</v>
      </c>
      <c r="M295" s="210" t="s">
        <v>455</v>
      </c>
      <c r="N295" s="210" t="s">
        <v>456</v>
      </c>
      <c r="O295" s="213" t="s">
        <v>458</v>
      </c>
      <c r="P295" s="195" t="s">
        <v>676</v>
      </c>
      <c r="Q295" s="140">
        <v>1</v>
      </c>
      <c r="R295" s="141" t="s">
        <v>477</v>
      </c>
      <c r="S295" s="141" t="s">
        <v>213</v>
      </c>
      <c r="T295" s="141" t="s">
        <v>13</v>
      </c>
      <c r="U295" s="142">
        <v>23</v>
      </c>
      <c r="V295" s="143" t="s">
        <v>517</v>
      </c>
    </row>
    <row r="296" spans="2:22" x14ac:dyDescent="0.25">
      <c r="B296" s="208"/>
      <c r="C296" s="211"/>
      <c r="D296" s="232"/>
      <c r="E296" s="232"/>
      <c r="F296" s="211"/>
      <c r="G296" s="211"/>
      <c r="H296" s="214"/>
      <c r="I296" s="229"/>
      <c r="J296" s="211"/>
      <c r="K296" s="211"/>
      <c r="L296" s="211"/>
      <c r="M296" s="211"/>
      <c r="N296" s="211"/>
      <c r="O296" s="214"/>
      <c r="P296" s="196"/>
      <c r="Q296" s="8">
        <v>2</v>
      </c>
      <c r="R296" s="7" t="s">
        <v>379</v>
      </c>
      <c r="S296" s="7" t="s">
        <v>213</v>
      </c>
      <c r="T296" s="7" t="s">
        <v>15</v>
      </c>
      <c r="U296" s="22">
        <v>57</v>
      </c>
      <c r="V296" s="5" t="s">
        <v>547</v>
      </c>
    </row>
    <row r="297" spans="2:22" x14ac:dyDescent="0.25">
      <c r="B297" s="208"/>
      <c r="C297" s="211"/>
      <c r="D297" s="232"/>
      <c r="E297" s="232"/>
      <c r="F297" s="211"/>
      <c r="G297" s="211"/>
      <c r="H297" s="214"/>
      <c r="I297" s="229"/>
      <c r="J297" s="211"/>
      <c r="K297" s="211"/>
      <c r="L297" s="211"/>
      <c r="M297" s="211"/>
      <c r="N297" s="211"/>
      <c r="O297" s="214"/>
      <c r="P297" s="196"/>
      <c r="Q297" s="8">
        <v>3</v>
      </c>
      <c r="R297" s="7" t="s">
        <v>502</v>
      </c>
      <c r="S297" s="7" t="s">
        <v>213</v>
      </c>
      <c r="T297" s="7" t="s">
        <v>13</v>
      </c>
      <c r="U297" s="22">
        <v>56</v>
      </c>
      <c r="V297" s="5" t="s">
        <v>571</v>
      </c>
    </row>
    <row r="298" spans="2:22" x14ac:dyDescent="0.25">
      <c r="B298" s="208"/>
      <c r="C298" s="211"/>
      <c r="D298" s="232"/>
      <c r="E298" s="232"/>
      <c r="F298" s="211"/>
      <c r="G298" s="211"/>
      <c r="H298" s="214"/>
      <c r="I298" s="229"/>
      <c r="J298" s="211"/>
      <c r="K298" s="211"/>
      <c r="L298" s="211"/>
      <c r="M298" s="211"/>
      <c r="N298" s="211"/>
      <c r="O298" s="214"/>
      <c r="P298" s="196"/>
      <c r="Q298" s="8">
        <v>4</v>
      </c>
      <c r="R298" s="7" t="s">
        <v>574</v>
      </c>
      <c r="S298" s="7" t="s">
        <v>213</v>
      </c>
      <c r="T298" s="7" t="s">
        <v>15</v>
      </c>
      <c r="U298" s="22">
        <v>21</v>
      </c>
      <c r="V298" s="5" t="s">
        <v>647</v>
      </c>
    </row>
    <row r="299" spans="2:22" ht="15.75" customHeight="1" thickBot="1" x14ac:dyDescent="0.3">
      <c r="B299" s="209"/>
      <c r="C299" s="212"/>
      <c r="D299" s="233"/>
      <c r="E299" s="233"/>
      <c r="F299" s="212"/>
      <c r="G299" s="212"/>
      <c r="H299" s="215"/>
      <c r="I299" s="230"/>
      <c r="J299" s="212"/>
      <c r="K299" s="212"/>
      <c r="L299" s="212"/>
      <c r="M299" s="212"/>
      <c r="N299" s="212"/>
      <c r="O299" s="215"/>
      <c r="P299" s="197"/>
      <c r="Q299" s="144">
        <v>5</v>
      </c>
      <c r="R299" s="145" t="s">
        <v>510</v>
      </c>
      <c r="S299" s="145" t="s">
        <v>213</v>
      </c>
      <c r="T299" s="145" t="s">
        <v>13</v>
      </c>
      <c r="U299" s="146">
        <v>22</v>
      </c>
      <c r="V299" s="147" t="s">
        <v>648</v>
      </c>
    </row>
    <row r="300" spans="2:22" x14ac:dyDescent="0.25">
      <c r="B300" s="264" t="s">
        <v>232</v>
      </c>
      <c r="C300" s="222" t="s">
        <v>319</v>
      </c>
      <c r="D300" s="222" t="s">
        <v>393</v>
      </c>
      <c r="E300" s="222" t="s">
        <v>205</v>
      </c>
      <c r="F300" s="222" t="s">
        <v>15</v>
      </c>
      <c r="G300" s="222">
        <v>30</v>
      </c>
      <c r="H300" s="267" t="s">
        <v>78</v>
      </c>
      <c r="I300" s="225">
        <v>35213</v>
      </c>
      <c r="J300" s="222" t="s">
        <v>407</v>
      </c>
      <c r="K300" s="222" t="s">
        <v>408</v>
      </c>
      <c r="L300" s="222" t="s">
        <v>432</v>
      </c>
      <c r="M300" s="222" t="s">
        <v>455</v>
      </c>
      <c r="N300" s="222" t="s">
        <v>456</v>
      </c>
      <c r="O300" s="267" t="s">
        <v>458</v>
      </c>
      <c r="P300" s="189"/>
      <c r="Q300" s="131">
        <v>1</v>
      </c>
      <c r="R300" s="132" t="s">
        <v>503</v>
      </c>
      <c r="S300" s="132" t="s">
        <v>205</v>
      </c>
      <c r="T300" s="132" t="s">
        <v>13</v>
      </c>
      <c r="U300" s="133">
        <v>31</v>
      </c>
      <c r="V300" s="123" t="s">
        <v>517</v>
      </c>
    </row>
    <row r="301" spans="2:22" x14ac:dyDescent="0.25">
      <c r="B301" s="265"/>
      <c r="C301" s="223"/>
      <c r="D301" s="223"/>
      <c r="E301" s="223"/>
      <c r="F301" s="223"/>
      <c r="G301" s="223"/>
      <c r="H301" s="268"/>
      <c r="I301" s="226"/>
      <c r="J301" s="223"/>
      <c r="K301" s="223"/>
      <c r="L301" s="223"/>
      <c r="M301" s="223"/>
      <c r="N301" s="223"/>
      <c r="O301" s="268"/>
      <c r="P301" s="190"/>
      <c r="Q301" s="134">
        <v>2</v>
      </c>
      <c r="R301" s="135" t="s">
        <v>524</v>
      </c>
      <c r="S301" s="135" t="s">
        <v>205</v>
      </c>
      <c r="T301" s="135" t="s">
        <v>15</v>
      </c>
      <c r="U301" s="136">
        <v>63</v>
      </c>
      <c r="V301" s="120" t="s">
        <v>547</v>
      </c>
    </row>
    <row r="302" spans="2:22" x14ac:dyDescent="0.25">
      <c r="B302" s="265"/>
      <c r="C302" s="223"/>
      <c r="D302" s="223"/>
      <c r="E302" s="223"/>
      <c r="F302" s="223"/>
      <c r="G302" s="223"/>
      <c r="H302" s="268"/>
      <c r="I302" s="226"/>
      <c r="J302" s="223"/>
      <c r="K302" s="223"/>
      <c r="L302" s="223"/>
      <c r="M302" s="223"/>
      <c r="N302" s="223"/>
      <c r="O302" s="268"/>
      <c r="P302" s="190"/>
      <c r="Q302" s="134">
        <v>3</v>
      </c>
      <c r="R302" s="135" t="s">
        <v>473</v>
      </c>
      <c r="S302" s="135" t="s">
        <v>205</v>
      </c>
      <c r="T302" s="135" t="s">
        <v>13</v>
      </c>
      <c r="U302" s="136">
        <v>53</v>
      </c>
      <c r="V302" s="120" t="s">
        <v>571</v>
      </c>
    </row>
    <row r="303" spans="2:22" x14ac:dyDescent="0.25">
      <c r="B303" s="265"/>
      <c r="C303" s="223"/>
      <c r="D303" s="223"/>
      <c r="E303" s="223"/>
      <c r="F303" s="223"/>
      <c r="G303" s="223"/>
      <c r="H303" s="268"/>
      <c r="I303" s="226"/>
      <c r="J303" s="223"/>
      <c r="K303" s="223"/>
      <c r="L303" s="223"/>
      <c r="M303" s="223"/>
      <c r="N303" s="223"/>
      <c r="O303" s="268"/>
      <c r="P303" s="190"/>
      <c r="Q303" s="134">
        <v>4</v>
      </c>
      <c r="R303" s="135" t="s">
        <v>539</v>
      </c>
      <c r="S303" s="135" t="s">
        <v>205</v>
      </c>
      <c r="T303" s="135" t="s">
        <v>15</v>
      </c>
      <c r="U303" s="136">
        <v>23</v>
      </c>
      <c r="V303" s="120" t="s">
        <v>647</v>
      </c>
    </row>
    <row r="304" spans="2:22" ht="15.75" customHeight="1" thickBot="1" x14ac:dyDescent="0.3">
      <c r="B304" s="266"/>
      <c r="C304" s="224"/>
      <c r="D304" s="224"/>
      <c r="E304" s="224"/>
      <c r="F304" s="224"/>
      <c r="G304" s="224"/>
      <c r="H304" s="269"/>
      <c r="I304" s="227"/>
      <c r="J304" s="224"/>
      <c r="K304" s="224"/>
      <c r="L304" s="224"/>
      <c r="M304" s="224"/>
      <c r="N304" s="224"/>
      <c r="O304" s="269"/>
      <c r="P304" s="191"/>
      <c r="Q304" s="137">
        <v>5</v>
      </c>
      <c r="R304" s="138" t="s">
        <v>586</v>
      </c>
      <c r="S304" s="138" t="s">
        <v>205</v>
      </c>
      <c r="T304" s="138" t="s">
        <v>13</v>
      </c>
      <c r="U304" s="139">
        <v>24</v>
      </c>
      <c r="V304" s="124" t="s">
        <v>648</v>
      </c>
    </row>
    <row r="305" spans="2:22" x14ac:dyDescent="0.25">
      <c r="B305" s="207" t="s">
        <v>113</v>
      </c>
      <c r="C305" s="210" t="s">
        <v>279</v>
      </c>
      <c r="D305" s="231" t="s">
        <v>194</v>
      </c>
      <c r="E305" s="231" t="s">
        <v>176</v>
      </c>
      <c r="F305" s="210" t="s">
        <v>15</v>
      </c>
      <c r="G305" s="210">
        <v>28</v>
      </c>
      <c r="H305" s="213" t="s">
        <v>79</v>
      </c>
      <c r="I305" s="228">
        <v>35875</v>
      </c>
      <c r="J305" s="210" t="s">
        <v>404</v>
      </c>
      <c r="K305" s="210" t="s">
        <v>406</v>
      </c>
      <c r="L305" s="210" t="s">
        <v>417</v>
      </c>
      <c r="M305" s="210" t="s">
        <v>438</v>
      </c>
      <c r="N305" s="210" t="s">
        <v>457</v>
      </c>
      <c r="O305" s="213" t="s">
        <v>458</v>
      </c>
      <c r="P305" s="195" t="s">
        <v>677</v>
      </c>
      <c r="Q305" s="140">
        <v>1</v>
      </c>
      <c r="R305" s="141" t="s">
        <v>489</v>
      </c>
      <c r="S305" s="141" t="s">
        <v>176</v>
      </c>
      <c r="T305" s="141" t="s">
        <v>13</v>
      </c>
      <c r="U305" s="142">
        <v>30</v>
      </c>
      <c r="V305" s="143" t="s">
        <v>517</v>
      </c>
    </row>
    <row r="306" spans="2:22" x14ac:dyDescent="0.25">
      <c r="B306" s="208"/>
      <c r="C306" s="211"/>
      <c r="D306" s="232"/>
      <c r="E306" s="232"/>
      <c r="F306" s="211"/>
      <c r="G306" s="211"/>
      <c r="H306" s="214"/>
      <c r="I306" s="229"/>
      <c r="J306" s="211"/>
      <c r="K306" s="211"/>
      <c r="L306" s="211"/>
      <c r="M306" s="211"/>
      <c r="N306" s="211"/>
      <c r="O306" s="214"/>
      <c r="P306" s="196"/>
      <c r="Q306" s="8">
        <v>2</v>
      </c>
      <c r="R306" s="7" t="s">
        <v>521</v>
      </c>
      <c r="S306" s="7" t="s">
        <v>176</v>
      </c>
      <c r="T306" s="7" t="s">
        <v>15</v>
      </c>
      <c r="U306" s="22">
        <v>61</v>
      </c>
      <c r="V306" s="5" t="s">
        <v>547</v>
      </c>
    </row>
    <row r="307" spans="2:22" x14ac:dyDescent="0.25">
      <c r="B307" s="208"/>
      <c r="C307" s="211"/>
      <c r="D307" s="232"/>
      <c r="E307" s="232"/>
      <c r="F307" s="211"/>
      <c r="G307" s="211"/>
      <c r="H307" s="214"/>
      <c r="I307" s="229"/>
      <c r="J307" s="211"/>
      <c r="K307" s="211"/>
      <c r="L307" s="211"/>
      <c r="M307" s="211"/>
      <c r="N307" s="211"/>
      <c r="O307" s="214"/>
      <c r="P307" s="196"/>
      <c r="Q307" s="8">
        <v>3</v>
      </c>
      <c r="R307" s="7" t="s">
        <v>496</v>
      </c>
      <c r="S307" s="7" t="s">
        <v>176</v>
      </c>
      <c r="T307" s="7" t="s">
        <v>13</v>
      </c>
      <c r="U307" s="22">
        <v>55</v>
      </c>
      <c r="V307" s="148" t="s">
        <v>571</v>
      </c>
    </row>
    <row r="308" spans="2:22" x14ac:dyDescent="0.25">
      <c r="B308" s="208"/>
      <c r="C308" s="211"/>
      <c r="D308" s="232"/>
      <c r="E308" s="232"/>
      <c r="F308" s="211"/>
      <c r="G308" s="211"/>
      <c r="H308" s="214"/>
      <c r="I308" s="229"/>
      <c r="J308" s="211"/>
      <c r="K308" s="211"/>
      <c r="L308" s="211"/>
      <c r="M308" s="211"/>
      <c r="N308" s="211"/>
      <c r="O308" s="214"/>
      <c r="P308" s="196"/>
      <c r="Q308" s="8">
        <v>4</v>
      </c>
      <c r="R308" s="7" t="s">
        <v>533</v>
      </c>
      <c r="S308" s="7" t="s">
        <v>176</v>
      </c>
      <c r="T308" s="7" t="s">
        <v>15</v>
      </c>
      <c r="U308" s="22">
        <v>25</v>
      </c>
      <c r="V308" s="148" t="s">
        <v>647</v>
      </c>
    </row>
    <row r="309" spans="2:22" ht="15.75" customHeight="1" thickBot="1" x14ac:dyDescent="0.3">
      <c r="B309" s="209"/>
      <c r="C309" s="212"/>
      <c r="D309" s="233"/>
      <c r="E309" s="233"/>
      <c r="F309" s="212"/>
      <c r="G309" s="212"/>
      <c r="H309" s="215"/>
      <c r="I309" s="230"/>
      <c r="J309" s="212"/>
      <c r="K309" s="212"/>
      <c r="L309" s="212"/>
      <c r="M309" s="212"/>
      <c r="N309" s="212"/>
      <c r="O309" s="215"/>
      <c r="P309" s="197"/>
      <c r="Q309" s="144">
        <v>5</v>
      </c>
      <c r="R309" s="145" t="s">
        <v>556</v>
      </c>
      <c r="S309" s="145" t="s">
        <v>176</v>
      </c>
      <c r="T309" s="145" t="s">
        <v>13</v>
      </c>
      <c r="U309" s="146">
        <v>21</v>
      </c>
      <c r="V309" s="149" t="s">
        <v>648</v>
      </c>
    </row>
    <row r="310" spans="2:22" x14ac:dyDescent="0.25">
      <c r="B310" s="264" t="s">
        <v>132</v>
      </c>
      <c r="C310" s="222" t="s">
        <v>306</v>
      </c>
      <c r="D310" s="222" t="s">
        <v>352</v>
      </c>
      <c r="E310" s="222" t="s">
        <v>177</v>
      </c>
      <c r="F310" s="222" t="s">
        <v>15</v>
      </c>
      <c r="G310" s="222">
        <v>34</v>
      </c>
      <c r="H310" s="267" t="s">
        <v>80</v>
      </c>
      <c r="I310" s="225">
        <v>33782</v>
      </c>
      <c r="J310" s="222" t="s">
        <v>402</v>
      </c>
      <c r="K310" s="222" t="s">
        <v>406</v>
      </c>
      <c r="L310" s="222" t="s">
        <v>415</v>
      </c>
      <c r="M310" s="222" t="s">
        <v>436</v>
      </c>
      <c r="N310" s="222" t="s">
        <v>456</v>
      </c>
      <c r="O310" s="267" t="s">
        <v>458</v>
      </c>
      <c r="P310" s="189"/>
      <c r="Q310" s="131">
        <v>1</v>
      </c>
      <c r="R310" s="132" t="s">
        <v>493</v>
      </c>
      <c r="S310" s="132" t="s">
        <v>177</v>
      </c>
      <c r="T310" s="132" t="s">
        <v>13</v>
      </c>
      <c r="U310" s="133">
        <v>24</v>
      </c>
      <c r="V310" s="123" t="s">
        <v>517</v>
      </c>
    </row>
    <row r="311" spans="2:22" x14ac:dyDescent="0.25">
      <c r="B311" s="265"/>
      <c r="C311" s="223"/>
      <c r="D311" s="223"/>
      <c r="E311" s="223"/>
      <c r="F311" s="223"/>
      <c r="G311" s="223"/>
      <c r="H311" s="268"/>
      <c r="I311" s="226"/>
      <c r="J311" s="223"/>
      <c r="K311" s="223"/>
      <c r="L311" s="223"/>
      <c r="M311" s="223"/>
      <c r="N311" s="223"/>
      <c r="O311" s="268"/>
      <c r="P311" s="190"/>
      <c r="Q311" s="134">
        <v>2</v>
      </c>
      <c r="R311" s="135" t="s">
        <v>541</v>
      </c>
      <c r="S311" s="135" t="s">
        <v>177</v>
      </c>
      <c r="T311" s="135" t="s">
        <v>15</v>
      </c>
      <c r="U311" s="136">
        <v>60</v>
      </c>
      <c r="V311" s="120" t="s">
        <v>547</v>
      </c>
    </row>
    <row r="312" spans="2:22" x14ac:dyDescent="0.25">
      <c r="B312" s="265"/>
      <c r="C312" s="223"/>
      <c r="D312" s="223"/>
      <c r="E312" s="223"/>
      <c r="F312" s="223"/>
      <c r="G312" s="223"/>
      <c r="H312" s="268"/>
      <c r="I312" s="226"/>
      <c r="J312" s="223"/>
      <c r="K312" s="223"/>
      <c r="L312" s="223"/>
      <c r="M312" s="223"/>
      <c r="N312" s="223"/>
      <c r="O312" s="268"/>
      <c r="P312" s="190"/>
      <c r="Q312" s="134">
        <v>3</v>
      </c>
      <c r="R312" s="135" t="s">
        <v>467</v>
      </c>
      <c r="S312" s="135" t="s">
        <v>177</v>
      </c>
      <c r="T312" s="135" t="s">
        <v>13</v>
      </c>
      <c r="U312" s="136">
        <v>60</v>
      </c>
      <c r="V312" s="120" t="s">
        <v>571</v>
      </c>
    </row>
    <row r="313" spans="2:22" x14ac:dyDescent="0.25">
      <c r="B313" s="265"/>
      <c r="C313" s="223"/>
      <c r="D313" s="223"/>
      <c r="E313" s="223"/>
      <c r="F313" s="223"/>
      <c r="G313" s="223"/>
      <c r="H313" s="268"/>
      <c r="I313" s="226"/>
      <c r="J313" s="223"/>
      <c r="K313" s="223"/>
      <c r="L313" s="223"/>
      <c r="M313" s="223"/>
      <c r="N313" s="223"/>
      <c r="O313" s="268"/>
      <c r="P313" s="190"/>
      <c r="Q313" s="134">
        <v>4</v>
      </c>
      <c r="R313" s="135" t="s">
        <v>537</v>
      </c>
      <c r="S313" s="135" t="s">
        <v>177</v>
      </c>
      <c r="T313" s="135" t="s">
        <v>15</v>
      </c>
      <c r="U313" s="136">
        <v>22</v>
      </c>
      <c r="V313" s="120" t="s">
        <v>647</v>
      </c>
    </row>
    <row r="314" spans="2:22" ht="15.75" customHeight="1" thickBot="1" x14ac:dyDescent="0.3">
      <c r="B314" s="266"/>
      <c r="C314" s="224"/>
      <c r="D314" s="224"/>
      <c r="E314" s="224"/>
      <c r="F314" s="224"/>
      <c r="G314" s="224"/>
      <c r="H314" s="269"/>
      <c r="I314" s="227"/>
      <c r="J314" s="224"/>
      <c r="K314" s="224"/>
      <c r="L314" s="224"/>
      <c r="M314" s="224"/>
      <c r="N314" s="224"/>
      <c r="O314" s="269"/>
      <c r="P314" s="191"/>
      <c r="Q314" s="137">
        <v>5</v>
      </c>
      <c r="R314" s="138" t="s">
        <v>464</v>
      </c>
      <c r="S314" s="138" t="s">
        <v>177</v>
      </c>
      <c r="T314" s="138" t="s">
        <v>13</v>
      </c>
      <c r="U314" s="139">
        <v>22</v>
      </c>
      <c r="V314" s="124" t="s">
        <v>648</v>
      </c>
    </row>
    <row r="315" spans="2:22" x14ac:dyDescent="0.25">
      <c r="B315" s="207" t="s">
        <v>227</v>
      </c>
      <c r="C315" s="210" t="s">
        <v>288</v>
      </c>
      <c r="D315" s="231" t="s">
        <v>394</v>
      </c>
      <c r="E315" s="231" t="s">
        <v>178</v>
      </c>
      <c r="F315" s="210" t="s">
        <v>15</v>
      </c>
      <c r="G315" s="210">
        <v>31</v>
      </c>
      <c r="H315" s="213" t="s">
        <v>81</v>
      </c>
      <c r="I315" s="228">
        <v>34874</v>
      </c>
      <c r="J315" s="210" t="s">
        <v>405</v>
      </c>
      <c r="K315" s="210" t="s">
        <v>405</v>
      </c>
      <c r="L315" s="210" t="s">
        <v>416</v>
      </c>
      <c r="M315" s="210" t="s">
        <v>445</v>
      </c>
      <c r="N315" s="210" t="s">
        <v>456</v>
      </c>
      <c r="O315" s="213" t="s">
        <v>408</v>
      </c>
      <c r="P315" s="195" t="s">
        <v>678</v>
      </c>
      <c r="Q315" s="140">
        <v>1</v>
      </c>
      <c r="R315" s="141" t="s">
        <v>464</v>
      </c>
      <c r="S315" s="141" t="s">
        <v>178</v>
      </c>
      <c r="T315" s="141" t="s">
        <v>13</v>
      </c>
      <c r="U315" s="142">
        <v>31</v>
      </c>
      <c r="V315" s="143" t="s">
        <v>517</v>
      </c>
    </row>
    <row r="316" spans="2:22" x14ac:dyDescent="0.25">
      <c r="B316" s="208"/>
      <c r="C316" s="211"/>
      <c r="D316" s="232"/>
      <c r="E316" s="232"/>
      <c r="F316" s="211"/>
      <c r="G316" s="211"/>
      <c r="H316" s="214"/>
      <c r="I316" s="229"/>
      <c r="J316" s="211"/>
      <c r="K316" s="211"/>
      <c r="L316" s="211"/>
      <c r="M316" s="211"/>
      <c r="N316" s="211"/>
      <c r="O316" s="214"/>
      <c r="P316" s="196"/>
      <c r="Q316" s="8">
        <v>2</v>
      </c>
      <c r="R316" s="7" t="s">
        <v>391</v>
      </c>
      <c r="S316" s="7" t="s">
        <v>178</v>
      </c>
      <c r="T316" s="7" t="s">
        <v>15</v>
      </c>
      <c r="U316" s="22">
        <v>56</v>
      </c>
      <c r="V316" s="5" t="s">
        <v>547</v>
      </c>
    </row>
    <row r="317" spans="2:22" x14ac:dyDescent="0.25">
      <c r="B317" s="208"/>
      <c r="C317" s="211"/>
      <c r="D317" s="232"/>
      <c r="E317" s="232"/>
      <c r="F317" s="211"/>
      <c r="G317" s="211"/>
      <c r="H317" s="214"/>
      <c r="I317" s="229"/>
      <c r="J317" s="211"/>
      <c r="K317" s="211"/>
      <c r="L317" s="211"/>
      <c r="M317" s="211"/>
      <c r="N317" s="211"/>
      <c r="O317" s="214"/>
      <c r="P317" s="196"/>
      <c r="Q317" s="8">
        <v>3</v>
      </c>
      <c r="R317" s="7" t="s">
        <v>569</v>
      </c>
      <c r="S317" s="7" t="s">
        <v>178</v>
      </c>
      <c r="T317" s="7" t="s">
        <v>13</v>
      </c>
      <c r="U317" s="22">
        <v>60</v>
      </c>
      <c r="V317" s="5" t="s">
        <v>571</v>
      </c>
    </row>
    <row r="318" spans="2:22" x14ac:dyDescent="0.25">
      <c r="B318" s="208"/>
      <c r="C318" s="211"/>
      <c r="D318" s="232"/>
      <c r="E318" s="232"/>
      <c r="F318" s="211"/>
      <c r="G318" s="211"/>
      <c r="H318" s="214"/>
      <c r="I318" s="229"/>
      <c r="J318" s="211"/>
      <c r="K318" s="211"/>
      <c r="L318" s="211"/>
      <c r="M318" s="211"/>
      <c r="N318" s="211"/>
      <c r="O318" s="214"/>
      <c r="P318" s="196"/>
      <c r="Q318" s="8">
        <v>4</v>
      </c>
      <c r="R318" s="7" t="s">
        <v>523</v>
      </c>
      <c r="S318" s="7" t="s">
        <v>178</v>
      </c>
      <c r="T318" s="7" t="s">
        <v>15</v>
      </c>
      <c r="U318" s="22">
        <v>25</v>
      </c>
      <c r="V318" s="5" t="s">
        <v>647</v>
      </c>
    </row>
    <row r="319" spans="2:22" ht="15.75" customHeight="1" thickBot="1" x14ac:dyDescent="0.3">
      <c r="B319" s="209"/>
      <c r="C319" s="212"/>
      <c r="D319" s="233"/>
      <c r="E319" s="233"/>
      <c r="F319" s="212"/>
      <c r="G319" s="212"/>
      <c r="H319" s="215"/>
      <c r="I319" s="230"/>
      <c r="J319" s="212"/>
      <c r="K319" s="212"/>
      <c r="L319" s="212"/>
      <c r="M319" s="212"/>
      <c r="N319" s="212"/>
      <c r="O319" s="215"/>
      <c r="P319" s="197"/>
      <c r="Q319" s="144">
        <v>5</v>
      </c>
      <c r="R319" s="145" t="s">
        <v>506</v>
      </c>
      <c r="S319" s="145" t="s">
        <v>178</v>
      </c>
      <c r="T319" s="145" t="s">
        <v>13</v>
      </c>
      <c r="U319" s="146">
        <v>24</v>
      </c>
      <c r="V319" s="147" t="s">
        <v>648</v>
      </c>
    </row>
    <row r="320" spans="2:22" x14ac:dyDescent="0.25">
      <c r="B320" s="264" t="s">
        <v>594</v>
      </c>
      <c r="C320" s="222" t="s">
        <v>294</v>
      </c>
      <c r="D320" s="222" t="s">
        <v>352</v>
      </c>
      <c r="E320" s="222" t="s">
        <v>179</v>
      </c>
      <c r="F320" s="222" t="s">
        <v>15</v>
      </c>
      <c r="G320" s="222">
        <v>34</v>
      </c>
      <c r="H320" s="267" t="s">
        <v>82</v>
      </c>
      <c r="I320" s="225">
        <v>33782</v>
      </c>
      <c r="J320" s="222" t="s">
        <v>402</v>
      </c>
      <c r="K320" s="222" t="s">
        <v>406</v>
      </c>
      <c r="L320" s="222" t="s">
        <v>415</v>
      </c>
      <c r="M320" s="222" t="s">
        <v>436</v>
      </c>
      <c r="N320" s="222" t="s">
        <v>456</v>
      </c>
      <c r="O320" s="267" t="s">
        <v>458</v>
      </c>
      <c r="P320" s="189"/>
      <c r="Q320" s="131">
        <v>1</v>
      </c>
      <c r="R320" s="132" t="s">
        <v>487</v>
      </c>
      <c r="S320" s="132" t="s">
        <v>179</v>
      </c>
      <c r="T320" s="132" t="s">
        <v>13</v>
      </c>
      <c r="U320" s="133">
        <v>31</v>
      </c>
      <c r="V320" s="123" t="s">
        <v>648</v>
      </c>
    </row>
    <row r="321" spans="2:22" x14ac:dyDescent="0.25">
      <c r="B321" s="265"/>
      <c r="C321" s="223"/>
      <c r="D321" s="223"/>
      <c r="E321" s="223"/>
      <c r="F321" s="223"/>
      <c r="G321" s="223"/>
      <c r="H321" s="268"/>
      <c r="I321" s="226"/>
      <c r="J321" s="223"/>
      <c r="K321" s="223"/>
      <c r="L321" s="223"/>
      <c r="M321" s="223"/>
      <c r="N321" s="223"/>
      <c r="O321" s="268"/>
      <c r="P321" s="190"/>
      <c r="Q321" s="134">
        <v>2</v>
      </c>
      <c r="R321" s="135" t="s">
        <v>521</v>
      </c>
      <c r="S321" s="135" t="s">
        <v>179</v>
      </c>
      <c r="T321" s="135" t="s">
        <v>15</v>
      </c>
      <c r="U321" s="136">
        <v>61</v>
      </c>
      <c r="V321" s="120" t="s">
        <v>547</v>
      </c>
    </row>
    <row r="322" spans="2:22" x14ac:dyDescent="0.25">
      <c r="B322" s="265"/>
      <c r="C322" s="223"/>
      <c r="D322" s="223"/>
      <c r="E322" s="223"/>
      <c r="F322" s="223"/>
      <c r="G322" s="223"/>
      <c r="H322" s="268"/>
      <c r="I322" s="226"/>
      <c r="J322" s="223"/>
      <c r="K322" s="223"/>
      <c r="L322" s="223"/>
      <c r="M322" s="223"/>
      <c r="N322" s="223"/>
      <c r="O322" s="268"/>
      <c r="P322" s="190"/>
      <c r="Q322" s="134">
        <v>3</v>
      </c>
      <c r="R322" s="135" t="s">
        <v>483</v>
      </c>
      <c r="S322" s="135" t="s">
        <v>179</v>
      </c>
      <c r="T322" s="135" t="s">
        <v>13</v>
      </c>
      <c r="U322" s="136">
        <v>52</v>
      </c>
      <c r="V322" s="120" t="s">
        <v>571</v>
      </c>
    </row>
    <row r="323" spans="2:22" x14ac:dyDescent="0.25">
      <c r="B323" s="265"/>
      <c r="C323" s="223"/>
      <c r="D323" s="223"/>
      <c r="E323" s="223"/>
      <c r="F323" s="223"/>
      <c r="G323" s="223"/>
      <c r="H323" s="268"/>
      <c r="I323" s="226"/>
      <c r="J323" s="223"/>
      <c r="K323" s="223"/>
      <c r="L323" s="223"/>
      <c r="M323" s="223"/>
      <c r="N323" s="223"/>
      <c r="O323" s="268"/>
      <c r="P323" s="190"/>
      <c r="Q323" s="134">
        <v>4</v>
      </c>
      <c r="R323" s="135" t="s">
        <v>379</v>
      </c>
      <c r="S323" s="135" t="s">
        <v>179</v>
      </c>
      <c r="T323" s="135" t="s">
        <v>15</v>
      </c>
      <c r="U323" s="136">
        <v>23</v>
      </c>
      <c r="V323" s="120" t="s">
        <v>647</v>
      </c>
    </row>
    <row r="324" spans="2:22" ht="15.75" customHeight="1" thickBot="1" x14ac:dyDescent="0.3">
      <c r="B324" s="266"/>
      <c r="C324" s="224"/>
      <c r="D324" s="224"/>
      <c r="E324" s="224"/>
      <c r="F324" s="224"/>
      <c r="G324" s="224"/>
      <c r="H324" s="269"/>
      <c r="I324" s="227"/>
      <c r="J324" s="224"/>
      <c r="K324" s="224"/>
      <c r="L324" s="224"/>
      <c r="M324" s="224"/>
      <c r="N324" s="224"/>
      <c r="O324" s="269"/>
      <c r="P324" s="191"/>
      <c r="Q324" s="137">
        <v>5</v>
      </c>
      <c r="R324" s="138" t="s">
        <v>483</v>
      </c>
      <c r="S324" s="138" t="s">
        <v>179</v>
      </c>
      <c r="T324" s="138" t="s">
        <v>13</v>
      </c>
      <c r="U324" s="139">
        <v>21</v>
      </c>
      <c r="V324" s="124" t="s">
        <v>648</v>
      </c>
    </row>
    <row r="325" spans="2:22" x14ac:dyDescent="0.25">
      <c r="B325" s="207" t="s">
        <v>134</v>
      </c>
      <c r="C325" s="210" t="s">
        <v>292</v>
      </c>
      <c r="D325" s="231" t="s">
        <v>363</v>
      </c>
      <c r="E325" s="231" t="s">
        <v>206</v>
      </c>
      <c r="F325" s="210" t="s">
        <v>15</v>
      </c>
      <c r="G325" s="210">
        <v>27</v>
      </c>
      <c r="H325" s="213" t="s">
        <v>83</v>
      </c>
      <c r="I325" s="228">
        <v>36076</v>
      </c>
      <c r="J325" s="210" t="s">
        <v>403</v>
      </c>
      <c r="K325" s="210" t="s">
        <v>403</v>
      </c>
      <c r="L325" s="210" t="s">
        <v>423</v>
      </c>
      <c r="M325" s="210" t="s">
        <v>444</v>
      </c>
      <c r="N325" s="210" t="s">
        <v>457</v>
      </c>
      <c r="O325" s="213" t="s">
        <v>459</v>
      </c>
      <c r="P325" s="195" t="s">
        <v>679</v>
      </c>
      <c r="Q325" s="140">
        <v>1</v>
      </c>
      <c r="R325" s="141" t="s">
        <v>475</v>
      </c>
      <c r="S325" s="141" t="s">
        <v>206</v>
      </c>
      <c r="T325" s="141" t="s">
        <v>13</v>
      </c>
      <c r="U325" s="142">
        <v>30</v>
      </c>
      <c r="V325" s="143" t="s">
        <v>517</v>
      </c>
    </row>
    <row r="326" spans="2:22" x14ac:dyDescent="0.25">
      <c r="B326" s="208"/>
      <c r="C326" s="211"/>
      <c r="D326" s="232"/>
      <c r="E326" s="232"/>
      <c r="F326" s="211"/>
      <c r="G326" s="211"/>
      <c r="H326" s="214"/>
      <c r="I326" s="229"/>
      <c r="J326" s="211"/>
      <c r="K326" s="211"/>
      <c r="L326" s="211"/>
      <c r="M326" s="211"/>
      <c r="N326" s="211"/>
      <c r="O326" s="214"/>
      <c r="P326" s="196"/>
      <c r="Q326" s="8">
        <v>2</v>
      </c>
      <c r="R326" s="7" t="s">
        <v>382</v>
      </c>
      <c r="S326" s="7" t="s">
        <v>206</v>
      </c>
      <c r="T326" s="7" t="s">
        <v>15</v>
      </c>
      <c r="U326" s="22">
        <v>61</v>
      </c>
      <c r="V326" s="5" t="s">
        <v>547</v>
      </c>
    </row>
    <row r="327" spans="2:22" x14ac:dyDescent="0.25">
      <c r="B327" s="208"/>
      <c r="C327" s="211"/>
      <c r="D327" s="232"/>
      <c r="E327" s="232"/>
      <c r="F327" s="211"/>
      <c r="G327" s="211"/>
      <c r="H327" s="214"/>
      <c r="I327" s="229"/>
      <c r="J327" s="211"/>
      <c r="K327" s="211"/>
      <c r="L327" s="211"/>
      <c r="M327" s="211"/>
      <c r="N327" s="211"/>
      <c r="O327" s="214"/>
      <c r="P327" s="196"/>
      <c r="Q327" s="8">
        <v>3</v>
      </c>
      <c r="R327" s="7" t="s">
        <v>487</v>
      </c>
      <c r="S327" s="7" t="s">
        <v>206</v>
      </c>
      <c r="T327" s="7" t="s">
        <v>13</v>
      </c>
      <c r="U327" s="22">
        <v>56</v>
      </c>
      <c r="V327" s="5" t="s">
        <v>571</v>
      </c>
    </row>
    <row r="328" spans="2:22" x14ac:dyDescent="0.25">
      <c r="B328" s="208"/>
      <c r="C328" s="211"/>
      <c r="D328" s="232"/>
      <c r="E328" s="232"/>
      <c r="F328" s="211"/>
      <c r="G328" s="211"/>
      <c r="H328" s="214"/>
      <c r="I328" s="229"/>
      <c r="J328" s="211"/>
      <c r="K328" s="211"/>
      <c r="L328" s="211"/>
      <c r="M328" s="211"/>
      <c r="N328" s="211"/>
      <c r="O328" s="214"/>
      <c r="P328" s="196"/>
      <c r="Q328" s="8">
        <v>4</v>
      </c>
      <c r="R328" s="7" t="s">
        <v>522</v>
      </c>
      <c r="S328" s="7" t="s">
        <v>206</v>
      </c>
      <c r="T328" s="7" t="s">
        <v>15</v>
      </c>
      <c r="U328" s="22">
        <v>24</v>
      </c>
      <c r="V328" s="5" t="s">
        <v>647</v>
      </c>
    </row>
    <row r="329" spans="2:22" ht="15.75" thickBot="1" x14ac:dyDescent="0.3">
      <c r="B329" s="209"/>
      <c r="C329" s="212"/>
      <c r="D329" s="233"/>
      <c r="E329" s="233"/>
      <c r="F329" s="212"/>
      <c r="G329" s="212"/>
      <c r="H329" s="215"/>
      <c r="I329" s="230"/>
      <c r="J329" s="212"/>
      <c r="K329" s="212"/>
      <c r="L329" s="212"/>
      <c r="M329" s="212"/>
      <c r="N329" s="212"/>
      <c r="O329" s="215"/>
      <c r="P329" s="197"/>
      <c r="Q329" s="144">
        <v>5</v>
      </c>
      <c r="R329" s="145" t="s">
        <v>506</v>
      </c>
      <c r="S329" s="145" t="s">
        <v>206</v>
      </c>
      <c r="T329" s="145" t="s">
        <v>13</v>
      </c>
      <c r="U329" s="146">
        <v>24</v>
      </c>
      <c r="V329" s="147" t="s">
        <v>648</v>
      </c>
    </row>
    <row r="330" spans="2:22" x14ac:dyDescent="0.25">
      <c r="B330" s="264" t="s">
        <v>110</v>
      </c>
      <c r="C330" s="222" t="s">
        <v>283</v>
      </c>
      <c r="D330" s="222" t="s">
        <v>393</v>
      </c>
      <c r="E330" s="222" t="s">
        <v>207</v>
      </c>
      <c r="F330" s="222" t="s">
        <v>15</v>
      </c>
      <c r="G330" s="222">
        <v>30</v>
      </c>
      <c r="H330" s="267" t="s">
        <v>84</v>
      </c>
      <c r="I330" s="225">
        <v>35213</v>
      </c>
      <c r="J330" s="222" t="s">
        <v>407</v>
      </c>
      <c r="K330" s="222" t="s">
        <v>408</v>
      </c>
      <c r="L330" s="222" t="s">
        <v>432</v>
      </c>
      <c r="M330" s="222" t="s">
        <v>455</v>
      </c>
      <c r="N330" s="222" t="s">
        <v>456</v>
      </c>
      <c r="O330" s="267" t="s">
        <v>458</v>
      </c>
      <c r="P330" s="189"/>
      <c r="Q330" s="131">
        <v>1</v>
      </c>
      <c r="R330" s="132" t="s">
        <v>473</v>
      </c>
      <c r="S330" s="132" t="s">
        <v>207</v>
      </c>
      <c r="T330" s="132" t="s">
        <v>13</v>
      </c>
      <c r="U330" s="133">
        <v>29</v>
      </c>
      <c r="V330" s="123" t="s">
        <v>517</v>
      </c>
    </row>
    <row r="331" spans="2:22" x14ac:dyDescent="0.25">
      <c r="B331" s="265"/>
      <c r="C331" s="223"/>
      <c r="D331" s="223"/>
      <c r="E331" s="223"/>
      <c r="F331" s="223"/>
      <c r="G331" s="223"/>
      <c r="H331" s="268"/>
      <c r="I331" s="226"/>
      <c r="J331" s="223"/>
      <c r="K331" s="223"/>
      <c r="L331" s="223"/>
      <c r="M331" s="223"/>
      <c r="N331" s="223"/>
      <c r="O331" s="268"/>
      <c r="P331" s="190"/>
      <c r="Q331" s="134">
        <v>2</v>
      </c>
      <c r="R331" s="135" t="s">
        <v>366</v>
      </c>
      <c r="S331" s="135" t="s">
        <v>207</v>
      </c>
      <c r="T331" s="135" t="s">
        <v>15</v>
      </c>
      <c r="U331" s="136">
        <v>50</v>
      </c>
      <c r="V331" s="120" t="s">
        <v>547</v>
      </c>
    </row>
    <row r="332" spans="2:22" x14ac:dyDescent="0.25">
      <c r="B332" s="265"/>
      <c r="C332" s="223"/>
      <c r="D332" s="223"/>
      <c r="E332" s="223"/>
      <c r="F332" s="223"/>
      <c r="G332" s="223"/>
      <c r="H332" s="268"/>
      <c r="I332" s="226"/>
      <c r="J332" s="223"/>
      <c r="K332" s="223"/>
      <c r="L332" s="223"/>
      <c r="M332" s="223"/>
      <c r="N332" s="223"/>
      <c r="O332" s="268"/>
      <c r="P332" s="190"/>
      <c r="Q332" s="134">
        <v>3</v>
      </c>
      <c r="R332" s="135" t="s">
        <v>470</v>
      </c>
      <c r="S332" s="135" t="s">
        <v>207</v>
      </c>
      <c r="T332" s="135" t="s">
        <v>13</v>
      </c>
      <c r="U332" s="136">
        <v>53</v>
      </c>
      <c r="V332" s="120" t="s">
        <v>571</v>
      </c>
    </row>
    <row r="333" spans="2:22" x14ac:dyDescent="0.25">
      <c r="B333" s="265"/>
      <c r="C333" s="223"/>
      <c r="D333" s="223"/>
      <c r="E333" s="223"/>
      <c r="F333" s="223"/>
      <c r="G333" s="223"/>
      <c r="H333" s="268"/>
      <c r="I333" s="226"/>
      <c r="J333" s="223"/>
      <c r="K333" s="223"/>
      <c r="L333" s="223"/>
      <c r="M333" s="223"/>
      <c r="N333" s="223"/>
      <c r="O333" s="268"/>
      <c r="P333" s="190"/>
      <c r="Q333" s="134">
        <v>4</v>
      </c>
      <c r="R333" s="135" t="s">
        <v>572</v>
      </c>
      <c r="S333" s="135" t="s">
        <v>207</v>
      </c>
      <c r="T333" s="135" t="s">
        <v>15</v>
      </c>
      <c r="U333" s="136">
        <v>21</v>
      </c>
      <c r="V333" s="120" t="s">
        <v>647</v>
      </c>
    </row>
    <row r="334" spans="2:22" ht="15.75" thickBot="1" x14ac:dyDescent="0.3">
      <c r="B334" s="266"/>
      <c r="C334" s="224"/>
      <c r="D334" s="224"/>
      <c r="E334" s="224"/>
      <c r="F334" s="224"/>
      <c r="G334" s="224"/>
      <c r="H334" s="269"/>
      <c r="I334" s="227"/>
      <c r="J334" s="224"/>
      <c r="K334" s="224"/>
      <c r="L334" s="224"/>
      <c r="M334" s="224"/>
      <c r="N334" s="224"/>
      <c r="O334" s="269"/>
      <c r="P334" s="191"/>
      <c r="Q334" s="137">
        <v>5</v>
      </c>
      <c r="R334" s="138" t="s">
        <v>584</v>
      </c>
      <c r="S334" s="138" t="s">
        <v>207</v>
      </c>
      <c r="T334" s="138" t="s">
        <v>13</v>
      </c>
      <c r="U334" s="139">
        <v>22</v>
      </c>
      <c r="V334" s="124" t="s">
        <v>648</v>
      </c>
    </row>
    <row r="335" spans="2:22" x14ac:dyDescent="0.25">
      <c r="B335" s="207" t="s">
        <v>231</v>
      </c>
      <c r="C335" s="210" t="s">
        <v>268</v>
      </c>
      <c r="D335" s="210" t="s">
        <v>395</v>
      </c>
      <c r="E335" s="210" t="s">
        <v>180</v>
      </c>
      <c r="F335" s="210" t="s">
        <v>15</v>
      </c>
      <c r="G335" s="210">
        <v>31</v>
      </c>
      <c r="H335" s="213" t="s">
        <v>85</v>
      </c>
      <c r="I335" s="228">
        <v>34554</v>
      </c>
      <c r="J335" s="210" t="s">
        <v>405</v>
      </c>
      <c r="K335" s="210" t="s">
        <v>405</v>
      </c>
      <c r="L335" s="210" t="s">
        <v>416</v>
      </c>
      <c r="M335" s="210" t="s">
        <v>445</v>
      </c>
      <c r="N335" s="210" t="s">
        <v>456</v>
      </c>
      <c r="O335" s="213" t="s">
        <v>408</v>
      </c>
      <c r="P335" s="195"/>
      <c r="Q335" s="140">
        <v>1</v>
      </c>
      <c r="R335" s="141" t="s">
        <v>487</v>
      </c>
      <c r="S335" s="141" t="s">
        <v>180</v>
      </c>
      <c r="T335" s="141" t="s">
        <v>13</v>
      </c>
      <c r="U335" s="142">
        <v>31</v>
      </c>
      <c r="V335" s="143" t="s">
        <v>517</v>
      </c>
    </row>
    <row r="336" spans="2:22" x14ac:dyDescent="0.25">
      <c r="B336" s="208"/>
      <c r="C336" s="211"/>
      <c r="D336" s="211"/>
      <c r="E336" s="211"/>
      <c r="F336" s="211"/>
      <c r="G336" s="211"/>
      <c r="H336" s="214"/>
      <c r="I336" s="229"/>
      <c r="J336" s="211"/>
      <c r="K336" s="211"/>
      <c r="L336" s="211"/>
      <c r="M336" s="211"/>
      <c r="N336" s="211"/>
      <c r="O336" s="214"/>
      <c r="P336" s="196"/>
      <c r="Q336" s="8">
        <v>2</v>
      </c>
      <c r="R336" s="7" t="s">
        <v>539</v>
      </c>
      <c r="S336" s="7" t="s">
        <v>180</v>
      </c>
      <c r="T336" s="7" t="s">
        <v>15</v>
      </c>
      <c r="U336" s="22">
        <v>60</v>
      </c>
      <c r="V336" s="5" t="s">
        <v>547</v>
      </c>
    </row>
    <row r="337" spans="2:22" x14ac:dyDescent="0.25">
      <c r="B337" s="208"/>
      <c r="C337" s="211"/>
      <c r="D337" s="211"/>
      <c r="E337" s="211"/>
      <c r="F337" s="211"/>
      <c r="G337" s="211"/>
      <c r="H337" s="214"/>
      <c r="I337" s="229"/>
      <c r="J337" s="211"/>
      <c r="K337" s="211"/>
      <c r="L337" s="211"/>
      <c r="M337" s="211"/>
      <c r="N337" s="211"/>
      <c r="O337" s="214"/>
      <c r="P337" s="196"/>
      <c r="Q337" s="8">
        <v>3</v>
      </c>
      <c r="R337" s="7" t="s">
        <v>506</v>
      </c>
      <c r="S337" s="7" t="s">
        <v>180</v>
      </c>
      <c r="T337" s="7" t="s">
        <v>13</v>
      </c>
      <c r="U337" s="22">
        <v>59</v>
      </c>
      <c r="V337" s="5" t="s">
        <v>571</v>
      </c>
    </row>
    <row r="338" spans="2:22" x14ac:dyDescent="0.25">
      <c r="B338" s="208"/>
      <c r="C338" s="211"/>
      <c r="D338" s="211"/>
      <c r="E338" s="211"/>
      <c r="F338" s="211"/>
      <c r="G338" s="211"/>
      <c r="H338" s="214"/>
      <c r="I338" s="229"/>
      <c r="J338" s="211"/>
      <c r="K338" s="211"/>
      <c r="L338" s="211"/>
      <c r="M338" s="211"/>
      <c r="N338" s="211"/>
      <c r="O338" s="214"/>
      <c r="P338" s="196"/>
      <c r="Q338" s="8">
        <v>4</v>
      </c>
      <c r="R338" s="7" t="s">
        <v>543</v>
      </c>
      <c r="S338" s="7" t="s">
        <v>180</v>
      </c>
      <c r="T338" s="7" t="s">
        <v>15</v>
      </c>
      <c r="U338" s="22">
        <v>22</v>
      </c>
      <c r="V338" s="5" t="s">
        <v>647</v>
      </c>
    </row>
    <row r="339" spans="2:22" ht="15.75" thickBot="1" x14ac:dyDescent="0.3">
      <c r="B339" s="209"/>
      <c r="C339" s="212"/>
      <c r="D339" s="212"/>
      <c r="E339" s="212"/>
      <c r="F339" s="212"/>
      <c r="G339" s="212"/>
      <c r="H339" s="215"/>
      <c r="I339" s="230"/>
      <c r="J339" s="212"/>
      <c r="K339" s="212"/>
      <c r="L339" s="212"/>
      <c r="M339" s="212"/>
      <c r="N339" s="212"/>
      <c r="O339" s="215"/>
      <c r="P339" s="197"/>
      <c r="Q339" s="144">
        <v>5</v>
      </c>
      <c r="R339" s="145" t="s">
        <v>506</v>
      </c>
      <c r="S339" s="145" t="s">
        <v>180</v>
      </c>
      <c r="T339" s="145" t="s">
        <v>13</v>
      </c>
      <c r="U339" s="146">
        <v>22</v>
      </c>
      <c r="V339" s="147" t="s">
        <v>648</v>
      </c>
    </row>
    <row r="340" spans="2:22" x14ac:dyDescent="0.25">
      <c r="B340" s="264" t="s">
        <v>226</v>
      </c>
      <c r="C340" s="222" t="s">
        <v>321</v>
      </c>
      <c r="D340" s="222" t="s">
        <v>396</v>
      </c>
      <c r="E340" s="222" t="s">
        <v>212</v>
      </c>
      <c r="F340" s="222" t="s">
        <v>15</v>
      </c>
      <c r="G340" s="222">
        <v>32</v>
      </c>
      <c r="H340" s="267" t="s">
        <v>86</v>
      </c>
      <c r="I340" s="225">
        <v>34223</v>
      </c>
      <c r="J340" s="222" t="s">
        <v>406</v>
      </c>
      <c r="K340" s="222" t="s">
        <v>403</v>
      </c>
      <c r="L340" s="222" t="s">
        <v>422</v>
      </c>
      <c r="M340" s="222" t="s">
        <v>443</v>
      </c>
      <c r="N340" s="222" t="s">
        <v>456</v>
      </c>
      <c r="O340" s="267" t="s">
        <v>408</v>
      </c>
      <c r="P340" s="189"/>
      <c r="Q340" s="131">
        <v>1</v>
      </c>
      <c r="R340" s="132" t="s">
        <v>474</v>
      </c>
      <c r="S340" s="132" t="s">
        <v>212</v>
      </c>
      <c r="T340" s="132" t="s">
        <v>13</v>
      </c>
      <c r="U340" s="133">
        <v>24</v>
      </c>
      <c r="V340" s="123" t="s">
        <v>517</v>
      </c>
    </row>
    <row r="341" spans="2:22" x14ac:dyDescent="0.25">
      <c r="B341" s="265"/>
      <c r="C341" s="223"/>
      <c r="D341" s="223"/>
      <c r="E341" s="223"/>
      <c r="F341" s="223"/>
      <c r="G341" s="223"/>
      <c r="H341" s="268"/>
      <c r="I341" s="226"/>
      <c r="J341" s="223"/>
      <c r="K341" s="223"/>
      <c r="L341" s="223"/>
      <c r="M341" s="223"/>
      <c r="N341" s="223"/>
      <c r="O341" s="268"/>
      <c r="P341" s="190"/>
      <c r="Q341" s="134">
        <v>2</v>
      </c>
      <c r="R341" s="135" t="s">
        <v>525</v>
      </c>
      <c r="S341" s="135" t="s">
        <v>212</v>
      </c>
      <c r="T341" s="135" t="s">
        <v>15</v>
      </c>
      <c r="U341" s="136">
        <v>57</v>
      </c>
      <c r="V341" s="120" t="s">
        <v>547</v>
      </c>
    </row>
    <row r="342" spans="2:22" x14ac:dyDescent="0.25">
      <c r="B342" s="265"/>
      <c r="C342" s="223"/>
      <c r="D342" s="223"/>
      <c r="E342" s="223"/>
      <c r="F342" s="223"/>
      <c r="G342" s="223"/>
      <c r="H342" s="268"/>
      <c r="I342" s="226"/>
      <c r="J342" s="223"/>
      <c r="K342" s="223"/>
      <c r="L342" s="223"/>
      <c r="M342" s="223"/>
      <c r="N342" s="223"/>
      <c r="O342" s="268"/>
      <c r="P342" s="190"/>
      <c r="Q342" s="134">
        <v>3</v>
      </c>
      <c r="R342" s="135" t="s">
        <v>473</v>
      </c>
      <c r="S342" s="135" t="s">
        <v>212</v>
      </c>
      <c r="T342" s="135" t="s">
        <v>13</v>
      </c>
      <c r="U342" s="136">
        <v>60</v>
      </c>
      <c r="V342" s="120" t="s">
        <v>571</v>
      </c>
    </row>
    <row r="343" spans="2:22" x14ac:dyDescent="0.25">
      <c r="B343" s="265"/>
      <c r="C343" s="223"/>
      <c r="D343" s="223"/>
      <c r="E343" s="223"/>
      <c r="F343" s="223"/>
      <c r="G343" s="223"/>
      <c r="H343" s="268"/>
      <c r="I343" s="226"/>
      <c r="J343" s="223"/>
      <c r="K343" s="223"/>
      <c r="L343" s="223"/>
      <c r="M343" s="223"/>
      <c r="N343" s="223"/>
      <c r="O343" s="268"/>
      <c r="P343" s="190"/>
      <c r="Q343" s="134">
        <v>4</v>
      </c>
      <c r="R343" s="135" t="s">
        <v>534</v>
      </c>
      <c r="S343" s="135" t="s">
        <v>212</v>
      </c>
      <c r="T343" s="135" t="s">
        <v>15</v>
      </c>
      <c r="U343" s="136">
        <v>23</v>
      </c>
      <c r="V343" s="120" t="s">
        <v>647</v>
      </c>
    </row>
    <row r="344" spans="2:22" ht="15.75" thickBot="1" x14ac:dyDescent="0.3">
      <c r="B344" s="266"/>
      <c r="C344" s="224"/>
      <c r="D344" s="224"/>
      <c r="E344" s="224"/>
      <c r="F344" s="224"/>
      <c r="G344" s="224"/>
      <c r="H344" s="269"/>
      <c r="I344" s="227"/>
      <c r="J344" s="224"/>
      <c r="K344" s="224"/>
      <c r="L344" s="224"/>
      <c r="M344" s="224"/>
      <c r="N344" s="224"/>
      <c r="O344" s="269"/>
      <c r="P344" s="191"/>
      <c r="Q344" s="137">
        <v>5</v>
      </c>
      <c r="R344" s="138" t="s">
        <v>462</v>
      </c>
      <c r="S344" s="138" t="s">
        <v>212</v>
      </c>
      <c r="T344" s="138" t="s">
        <v>13</v>
      </c>
      <c r="U344" s="139">
        <v>25</v>
      </c>
      <c r="V344" s="124" t="s">
        <v>648</v>
      </c>
    </row>
    <row r="345" spans="2:22" x14ac:dyDescent="0.25">
      <c r="B345" s="207" t="s">
        <v>102</v>
      </c>
      <c r="C345" s="210" t="s">
        <v>287</v>
      </c>
      <c r="D345" s="231" t="s">
        <v>397</v>
      </c>
      <c r="E345" s="231" t="s">
        <v>181</v>
      </c>
      <c r="F345" s="210" t="s">
        <v>15</v>
      </c>
      <c r="G345" s="210">
        <v>36</v>
      </c>
      <c r="H345" s="213" t="s">
        <v>87</v>
      </c>
      <c r="I345" s="228">
        <v>32879</v>
      </c>
      <c r="J345" s="276" t="s">
        <v>403</v>
      </c>
      <c r="K345" s="210" t="s">
        <v>405</v>
      </c>
      <c r="L345" s="210" t="s">
        <v>429</v>
      </c>
      <c r="M345" s="210" t="s">
        <v>452</v>
      </c>
      <c r="N345" s="210" t="s">
        <v>457</v>
      </c>
      <c r="O345" s="213" t="s">
        <v>406</v>
      </c>
      <c r="P345" s="195" t="s">
        <v>680</v>
      </c>
      <c r="Q345" s="140">
        <v>1</v>
      </c>
      <c r="R345" s="141" t="s">
        <v>464</v>
      </c>
      <c r="S345" s="141" t="s">
        <v>181</v>
      </c>
      <c r="T345" s="141" t="s">
        <v>13</v>
      </c>
      <c r="U345" s="142">
        <v>21</v>
      </c>
      <c r="V345" s="143" t="s">
        <v>517</v>
      </c>
    </row>
    <row r="346" spans="2:22" x14ac:dyDescent="0.25">
      <c r="B346" s="208"/>
      <c r="C346" s="211"/>
      <c r="D346" s="232"/>
      <c r="E346" s="232"/>
      <c r="F346" s="211"/>
      <c r="G346" s="211"/>
      <c r="H346" s="214"/>
      <c r="I346" s="229"/>
      <c r="J346" s="277"/>
      <c r="K346" s="211"/>
      <c r="L346" s="211"/>
      <c r="M346" s="211"/>
      <c r="N346" s="211"/>
      <c r="O346" s="214"/>
      <c r="P346" s="196"/>
      <c r="Q346" s="8">
        <v>2</v>
      </c>
      <c r="R346" s="7" t="s">
        <v>369</v>
      </c>
      <c r="S346" s="7" t="s">
        <v>181</v>
      </c>
      <c r="T346" s="7" t="s">
        <v>15</v>
      </c>
      <c r="U346" s="22">
        <v>55</v>
      </c>
      <c r="V346" s="5" t="s">
        <v>547</v>
      </c>
    </row>
    <row r="347" spans="2:22" x14ac:dyDescent="0.25">
      <c r="B347" s="208"/>
      <c r="C347" s="211"/>
      <c r="D347" s="232"/>
      <c r="E347" s="232"/>
      <c r="F347" s="211"/>
      <c r="G347" s="211"/>
      <c r="H347" s="214"/>
      <c r="I347" s="229"/>
      <c r="J347" s="277"/>
      <c r="K347" s="211"/>
      <c r="L347" s="211"/>
      <c r="M347" s="211"/>
      <c r="N347" s="211"/>
      <c r="O347" s="214"/>
      <c r="P347" s="196"/>
      <c r="Q347" s="8">
        <v>3</v>
      </c>
      <c r="R347" s="7" t="s">
        <v>570</v>
      </c>
      <c r="S347" s="7" t="s">
        <v>181</v>
      </c>
      <c r="T347" s="7" t="s">
        <v>13</v>
      </c>
      <c r="U347" s="22">
        <v>55</v>
      </c>
      <c r="V347" s="5" t="s">
        <v>571</v>
      </c>
    </row>
    <row r="348" spans="2:22" x14ac:dyDescent="0.25">
      <c r="B348" s="208"/>
      <c r="C348" s="211"/>
      <c r="D348" s="232"/>
      <c r="E348" s="232"/>
      <c r="F348" s="211"/>
      <c r="G348" s="211"/>
      <c r="H348" s="214"/>
      <c r="I348" s="229"/>
      <c r="J348" s="277"/>
      <c r="K348" s="211"/>
      <c r="L348" s="211"/>
      <c r="M348" s="211"/>
      <c r="N348" s="211"/>
      <c r="O348" s="214"/>
      <c r="P348" s="196"/>
      <c r="Q348" s="8">
        <v>4</v>
      </c>
      <c r="R348" s="7" t="s">
        <v>579</v>
      </c>
      <c r="S348" s="7" t="s">
        <v>181</v>
      </c>
      <c r="T348" s="7" t="s">
        <v>15</v>
      </c>
      <c r="U348" s="22">
        <v>23</v>
      </c>
      <c r="V348" s="5" t="s">
        <v>647</v>
      </c>
    </row>
    <row r="349" spans="2:22" ht="15.75" thickBot="1" x14ac:dyDescent="0.3">
      <c r="B349" s="209"/>
      <c r="C349" s="212"/>
      <c r="D349" s="233"/>
      <c r="E349" s="233"/>
      <c r="F349" s="212"/>
      <c r="G349" s="212"/>
      <c r="H349" s="215"/>
      <c r="I349" s="230"/>
      <c r="J349" s="278"/>
      <c r="K349" s="212"/>
      <c r="L349" s="212"/>
      <c r="M349" s="212"/>
      <c r="N349" s="212"/>
      <c r="O349" s="215"/>
      <c r="P349" s="197"/>
      <c r="Q349" s="144">
        <v>5</v>
      </c>
      <c r="R349" s="145" t="s">
        <v>560</v>
      </c>
      <c r="S349" s="145" t="s">
        <v>181</v>
      </c>
      <c r="T349" s="145" t="s">
        <v>13</v>
      </c>
      <c r="U349" s="146">
        <v>25</v>
      </c>
      <c r="V349" s="147" t="s">
        <v>648</v>
      </c>
    </row>
    <row r="350" spans="2:22" x14ac:dyDescent="0.25">
      <c r="B350" s="264" t="s">
        <v>103</v>
      </c>
      <c r="C350" s="222" t="s">
        <v>330</v>
      </c>
      <c r="D350" s="222" t="s">
        <v>398</v>
      </c>
      <c r="E350" s="222" t="s">
        <v>182</v>
      </c>
      <c r="F350" s="222" t="s">
        <v>15</v>
      </c>
      <c r="G350" s="222">
        <v>33</v>
      </c>
      <c r="H350" s="267" t="s">
        <v>88</v>
      </c>
      <c r="I350" s="225">
        <v>34047</v>
      </c>
      <c r="J350" s="222" t="s">
        <v>404</v>
      </c>
      <c r="K350" s="222" t="s">
        <v>409</v>
      </c>
      <c r="L350" s="222" t="s">
        <v>414</v>
      </c>
      <c r="M350" s="222" t="s">
        <v>435</v>
      </c>
      <c r="N350" s="222" t="s">
        <v>456</v>
      </c>
      <c r="O350" s="267" t="s">
        <v>408</v>
      </c>
      <c r="P350" s="189"/>
      <c r="Q350" s="131">
        <v>1</v>
      </c>
      <c r="R350" s="132" t="s">
        <v>497</v>
      </c>
      <c r="S350" s="132" t="s">
        <v>182</v>
      </c>
      <c r="T350" s="132" t="s">
        <v>13</v>
      </c>
      <c r="U350" s="133">
        <v>31</v>
      </c>
      <c r="V350" s="123" t="s">
        <v>517</v>
      </c>
    </row>
    <row r="351" spans="2:22" x14ac:dyDescent="0.25">
      <c r="B351" s="265"/>
      <c r="C351" s="223"/>
      <c r="D351" s="223"/>
      <c r="E351" s="223"/>
      <c r="F351" s="223"/>
      <c r="G351" s="223"/>
      <c r="H351" s="268"/>
      <c r="I351" s="226"/>
      <c r="J351" s="223"/>
      <c r="K351" s="223"/>
      <c r="L351" s="223"/>
      <c r="M351" s="223"/>
      <c r="N351" s="223"/>
      <c r="O351" s="268"/>
      <c r="P351" s="190"/>
      <c r="Q351" s="134">
        <v>2</v>
      </c>
      <c r="R351" s="135" t="s">
        <v>388</v>
      </c>
      <c r="S351" s="135" t="s">
        <v>182</v>
      </c>
      <c r="T351" s="135" t="s">
        <v>15</v>
      </c>
      <c r="U351" s="136">
        <v>60</v>
      </c>
      <c r="V351" s="120" t="s">
        <v>547</v>
      </c>
    </row>
    <row r="352" spans="2:22" x14ac:dyDescent="0.25">
      <c r="B352" s="265"/>
      <c r="C352" s="223"/>
      <c r="D352" s="223"/>
      <c r="E352" s="223"/>
      <c r="F352" s="223"/>
      <c r="G352" s="223"/>
      <c r="H352" s="268"/>
      <c r="I352" s="226"/>
      <c r="J352" s="223"/>
      <c r="K352" s="223"/>
      <c r="L352" s="223"/>
      <c r="M352" s="223"/>
      <c r="N352" s="223"/>
      <c r="O352" s="268"/>
      <c r="P352" s="190"/>
      <c r="Q352" s="134">
        <v>3</v>
      </c>
      <c r="R352" s="135" t="s">
        <v>480</v>
      </c>
      <c r="S352" s="135" t="s">
        <v>182</v>
      </c>
      <c r="T352" s="135" t="s">
        <v>13</v>
      </c>
      <c r="U352" s="136">
        <v>59</v>
      </c>
      <c r="V352" s="120" t="s">
        <v>571</v>
      </c>
    </row>
    <row r="353" spans="2:22" x14ac:dyDescent="0.25">
      <c r="B353" s="265"/>
      <c r="C353" s="223"/>
      <c r="D353" s="223"/>
      <c r="E353" s="223"/>
      <c r="F353" s="223"/>
      <c r="G353" s="223"/>
      <c r="H353" s="268"/>
      <c r="I353" s="226"/>
      <c r="J353" s="223"/>
      <c r="K353" s="223"/>
      <c r="L353" s="223"/>
      <c r="M353" s="223"/>
      <c r="N353" s="223"/>
      <c r="O353" s="268"/>
      <c r="P353" s="190"/>
      <c r="Q353" s="134">
        <v>4</v>
      </c>
      <c r="R353" s="135" t="s">
        <v>522</v>
      </c>
      <c r="S353" s="135" t="s">
        <v>182</v>
      </c>
      <c r="T353" s="135" t="s">
        <v>15</v>
      </c>
      <c r="U353" s="136">
        <v>24</v>
      </c>
      <c r="V353" s="120" t="s">
        <v>647</v>
      </c>
    </row>
    <row r="354" spans="2:22" ht="15.75" thickBot="1" x14ac:dyDescent="0.3">
      <c r="B354" s="266"/>
      <c r="C354" s="224"/>
      <c r="D354" s="224"/>
      <c r="E354" s="224"/>
      <c r="F354" s="224"/>
      <c r="G354" s="224"/>
      <c r="H354" s="269"/>
      <c r="I354" s="227"/>
      <c r="J354" s="224"/>
      <c r="K354" s="224"/>
      <c r="L354" s="224"/>
      <c r="M354" s="224"/>
      <c r="N354" s="224"/>
      <c r="O354" s="269"/>
      <c r="P354" s="191"/>
      <c r="Q354" s="137">
        <v>5</v>
      </c>
      <c r="R354" s="138" t="s">
        <v>516</v>
      </c>
      <c r="S354" s="138" t="s">
        <v>182</v>
      </c>
      <c r="T354" s="138" t="s">
        <v>13</v>
      </c>
      <c r="U354" s="139">
        <v>24</v>
      </c>
      <c r="V354" s="124" t="s">
        <v>648</v>
      </c>
    </row>
    <row r="355" spans="2:22" x14ac:dyDescent="0.25">
      <c r="B355" s="207" t="s">
        <v>125</v>
      </c>
      <c r="C355" s="210" t="s">
        <v>274</v>
      </c>
      <c r="D355" s="210" t="s">
        <v>391</v>
      </c>
      <c r="E355" s="210" t="s">
        <v>183</v>
      </c>
      <c r="F355" s="210" t="s">
        <v>15</v>
      </c>
      <c r="G355" s="210">
        <v>29</v>
      </c>
      <c r="H355" s="213" t="s">
        <v>89</v>
      </c>
      <c r="I355" s="228">
        <v>35291</v>
      </c>
      <c r="J355" s="210" t="s">
        <v>407</v>
      </c>
      <c r="K355" s="210" t="s">
        <v>408</v>
      </c>
      <c r="L355" s="210" t="s">
        <v>432</v>
      </c>
      <c r="M355" s="210" t="s">
        <v>455</v>
      </c>
      <c r="N355" s="210" t="s">
        <v>456</v>
      </c>
      <c r="O355" s="213" t="s">
        <v>458</v>
      </c>
      <c r="P355" s="195"/>
      <c r="Q355" s="140">
        <v>1</v>
      </c>
      <c r="R355" s="141" t="s">
        <v>475</v>
      </c>
      <c r="S355" s="141" t="s">
        <v>183</v>
      </c>
      <c r="T355" s="141" t="s">
        <v>13</v>
      </c>
      <c r="U355" s="142">
        <v>30</v>
      </c>
      <c r="V355" s="143" t="s">
        <v>517</v>
      </c>
    </row>
    <row r="356" spans="2:22" x14ac:dyDescent="0.25">
      <c r="B356" s="208"/>
      <c r="C356" s="211"/>
      <c r="D356" s="211"/>
      <c r="E356" s="211"/>
      <c r="F356" s="211"/>
      <c r="G356" s="211"/>
      <c r="H356" s="214"/>
      <c r="I356" s="229"/>
      <c r="J356" s="211"/>
      <c r="K356" s="211"/>
      <c r="L356" s="211"/>
      <c r="M356" s="211"/>
      <c r="N356" s="211"/>
      <c r="O356" s="214"/>
      <c r="P356" s="196"/>
      <c r="Q356" s="8">
        <v>2</v>
      </c>
      <c r="R356" s="7" t="s">
        <v>522</v>
      </c>
      <c r="S356" s="7" t="s">
        <v>183</v>
      </c>
      <c r="T356" s="7" t="s">
        <v>15</v>
      </c>
      <c r="U356" s="22">
        <v>68</v>
      </c>
      <c r="V356" s="5" t="s">
        <v>547</v>
      </c>
    </row>
    <row r="357" spans="2:22" x14ac:dyDescent="0.25">
      <c r="B357" s="208"/>
      <c r="C357" s="211"/>
      <c r="D357" s="211"/>
      <c r="E357" s="211"/>
      <c r="F357" s="211"/>
      <c r="G357" s="211"/>
      <c r="H357" s="214"/>
      <c r="I357" s="229"/>
      <c r="J357" s="211"/>
      <c r="K357" s="211"/>
      <c r="L357" s="211"/>
      <c r="M357" s="211"/>
      <c r="N357" s="211"/>
      <c r="O357" s="214"/>
      <c r="P357" s="196"/>
      <c r="Q357" s="8">
        <v>3</v>
      </c>
      <c r="R357" s="7" t="s">
        <v>560</v>
      </c>
      <c r="S357" s="7" t="s">
        <v>183</v>
      </c>
      <c r="T357" s="7" t="s">
        <v>13</v>
      </c>
      <c r="U357" s="22">
        <v>57</v>
      </c>
      <c r="V357" s="5" t="s">
        <v>571</v>
      </c>
    </row>
    <row r="358" spans="2:22" x14ac:dyDescent="0.25">
      <c r="B358" s="208"/>
      <c r="C358" s="211"/>
      <c r="D358" s="211"/>
      <c r="E358" s="211"/>
      <c r="F358" s="211"/>
      <c r="G358" s="211"/>
      <c r="H358" s="214"/>
      <c r="I358" s="229"/>
      <c r="J358" s="211"/>
      <c r="K358" s="211"/>
      <c r="L358" s="211"/>
      <c r="M358" s="211"/>
      <c r="N358" s="211"/>
      <c r="O358" s="214"/>
      <c r="P358" s="196"/>
      <c r="Q358" s="8">
        <v>4</v>
      </c>
      <c r="R358" s="7" t="s">
        <v>375</v>
      </c>
      <c r="S358" s="7" t="s">
        <v>183</v>
      </c>
      <c r="T358" s="7" t="s">
        <v>15</v>
      </c>
      <c r="U358" s="22">
        <v>25</v>
      </c>
      <c r="V358" s="5" t="s">
        <v>647</v>
      </c>
    </row>
    <row r="359" spans="2:22" ht="15.75" thickBot="1" x14ac:dyDescent="0.3">
      <c r="B359" s="209"/>
      <c r="C359" s="212"/>
      <c r="D359" s="212"/>
      <c r="E359" s="212"/>
      <c r="F359" s="212"/>
      <c r="G359" s="212"/>
      <c r="H359" s="215"/>
      <c r="I359" s="230"/>
      <c r="J359" s="212"/>
      <c r="K359" s="212"/>
      <c r="L359" s="212"/>
      <c r="M359" s="212"/>
      <c r="N359" s="212"/>
      <c r="O359" s="215"/>
      <c r="P359" s="197"/>
      <c r="Q359" s="144">
        <v>5</v>
      </c>
      <c r="R359" s="145" t="s">
        <v>590</v>
      </c>
      <c r="S359" s="145" t="s">
        <v>183</v>
      </c>
      <c r="T359" s="145" t="s">
        <v>13</v>
      </c>
      <c r="U359" s="146">
        <v>24</v>
      </c>
      <c r="V359" s="147" t="s">
        <v>648</v>
      </c>
    </row>
    <row r="360" spans="2:22" x14ac:dyDescent="0.25">
      <c r="B360" s="264" t="s">
        <v>135</v>
      </c>
      <c r="C360" s="222" t="s">
        <v>302</v>
      </c>
      <c r="D360" s="222" t="s">
        <v>394</v>
      </c>
      <c r="E360" s="222" t="s">
        <v>184</v>
      </c>
      <c r="F360" s="222" t="s">
        <v>15</v>
      </c>
      <c r="G360" s="222">
        <v>31</v>
      </c>
      <c r="H360" s="267" t="s">
        <v>90</v>
      </c>
      <c r="I360" s="225">
        <v>34874</v>
      </c>
      <c r="J360" s="222" t="s">
        <v>405</v>
      </c>
      <c r="K360" s="222" t="s">
        <v>405</v>
      </c>
      <c r="L360" s="222" t="s">
        <v>416</v>
      </c>
      <c r="M360" s="222" t="s">
        <v>445</v>
      </c>
      <c r="N360" s="222" t="s">
        <v>456</v>
      </c>
      <c r="O360" s="267" t="s">
        <v>408</v>
      </c>
      <c r="P360" s="189"/>
      <c r="Q360" s="131">
        <v>1</v>
      </c>
      <c r="R360" s="132" t="s">
        <v>510</v>
      </c>
      <c r="S360" s="132" t="s">
        <v>184</v>
      </c>
      <c r="T360" s="132" t="s">
        <v>13</v>
      </c>
      <c r="U360" s="133">
        <v>30</v>
      </c>
      <c r="V360" s="123" t="s">
        <v>517</v>
      </c>
    </row>
    <row r="361" spans="2:22" x14ac:dyDescent="0.25">
      <c r="B361" s="265"/>
      <c r="C361" s="223"/>
      <c r="D361" s="223"/>
      <c r="E361" s="223"/>
      <c r="F361" s="223"/>
      <c r="G361" s="223"/>
      <c r="H361" s="268"/>
      <c r="I361" s="226"/>
      <c r="J361" s="223"/>
      <c r="K361" s="223"/>
      <c r="L361" s="223"/>
      <c r="M361" s="223"/>
      <c r="N361" s="223"/>
      <c r="O361" s="268"/>
      <c r="P361" s="190"/>
      <c r="Q361" s="134">
        <v>2</v>
      </c>
      <c r="R361" s="135" t="s">
        <v>539</v>
      </c>
      <c r="S361" s="135" t="s">
        <v>184</v>
      </c>
      <c r="T361" s="135" t="s">
        <v>15</v>
      </c>
      <c r="U361" s="136">
        <v>57</v>
      </c>
      <c r="V361" s="120" t="s">
        <v>547</v>
      </c>
    </row>
    <row r="362" spans="2:22" x14ac:dyDescent="0.25">
      <c r="B362" s="265"/>
      <c r="C362" s="223"/>
      <c r="D362" s="223"/>
      <c r="E362" s="223"/>
      <c r="F362" s="223"/>
      <c r="G362" s="223"/>
      <c r="H362" s="268"/>
      <c r="I362" s="226"/>
      <c r="J362" s="223"/>
      <c r="K362" s="223"/>
      <c r="L362" s="223"/>
      <c r="M362" s="223"/>
      <c r="N362" s="223"/>
      <c r="O362" s="268"/>
      <c r="P362" s="190"/>
      <c r="Q362" s="134">
        <v>3</v>
      </c>
      <c r="R362" s="135" t="s">
        <v>565</v>
      </c>
      <c r="S362" s="135" t="s">
        <v>184</v>
      </c>
      <c r="T362" s="135" t="s">
        <v>13</v>
      </c>
      <c r="U362" s="136">
        <v>54</v>
      </c>
      <c r="V362" s="120" t="s">
        <v>571</v>
      </c>
    </row>
    <row r="363" spans="2:22" x14ac:dyDescent="0.25">
      <c r="B363" s="265"/>
      <c r="C363" s="223"/>
      <c r="D363" s="223"/>
      <c r="E363" s="223"/>
      <c r="F363" s="223"/>
      <c r="G363" s="223"/>
      <c r="H363" s="268"/>
      <c r="I363" s="226"/>
      <c r="J363" s="223"/>
      <c r="K363" s="223"/>
      <c r="L363" s="223"/>
      <c r="M363" s="223"/>
      <c r="N363" s="223"/>
      <c r="O363" s="268"/>
      <c r="P363" s="190"/>
      <c r="Q363" s="134">
        <v>4</v>
      </c>
      <c r="R363" s="135" t="s">
        <v>523</v>
      </c>
      <c r="S363" s="135" t="s">
        <v>184</v>
      </c>
      <c r="T363" s="135" t="s">
        <v>15</v>
      </c>
      <c r="U363" s="136">
        <v>25</v>
      </c>
      <c r="V363" s="120" t="s">
        <v>647</v>
      </c>
    </row>
    <row r="364" spans="2:22" ht="15.75" thickBot="1" x14ac:dyDescent="0.3">
      <c r="B364" s="266"/>
      <c r="C364" s="224"/>
      <c r="D364" s="224"/>
      <c r="E364" s="224"/>
      <c r="F364" s="224"/>
      <c r="G364" s="224"/>
      <c r="H364" s="269"/>
      <c r="I364" s="227"/>
      <c r="J364" s="224"/>
      <c r="K364" s="224"/>
      <c r="L364" s="224"/>
      <c r="M364" s="224"/>
      <c r="N364" s="224"/>
      <c r="O364" s="269"/>
      <c r="P364" s="191"/>
      <c r="Q364" s="137">
        <v>5</v>
      </c>
      <c r="R364" s="138" t="s">
        <v>502</v>
      </c>
      <c r="S364" s="138" t="s">
        <v>184</v>
      </c>
      <c r="T364" s="138" t="s">
        <v>13</v>
      </c>
      <c r="U364" s="139">
        <v>26</v>
      </c>
      <c r="V364" s="124" t="s">
        <v>648</v>
      </c>
    </row>
    <row r="365" spans="2:22" x14ac:dyDescent="0.25">
      <c r="B365" s="207" t="s">
        <v>256</v>
      </c>
      <c r="C365" s="210" t="s">
        <v>312</v>
      </c>
      <c r="D365" s="210" t="s">
        <v>398</v>
      </c>
      <c r="E365" s="210" t="s">
        <v>185</v>
      </c>
      <c r="F365" s="210" t="s">
        <v>15</v>
      </c>
      <c r="G365" s="210">
        <v>33</v>
      </c>
      <c r="H365" s="213" t="s">
        <v>91</v>
      </c>
      <c r="I365" s="228">
        <v>34047</v>
      </c>
      <c r="J365" s="210" t="s">
        <v>404</v>
      </c>
      <c r="K365" s="210" t="s">
        <v>409</v>
      </c>
      <c r="L365" s="210" t="s">
        <v>414</v>
      </c>
      <c r="M365" s="210" t="s">
        <v>449</v>
      </c>
      <c r="N365" s="210" t="s">
        <v>456</v>
      </c>
      <c r="O365" s="213" t="s">
        <v>408</v>
      </c>
      <c r="P365" s="195"/>
      <c r="Q365" s="140">
        <v>1</v>
      </c>
      <c r="R365" s="141" t="s">
        <v>479</v>
      </c>
      <c r="S365" s="141" t="s">
        <v>185</v>
      </c>
      <c r="T365" s="141" t="s">
        <v>13</v>
      </c>
      <c r="U365" s="142">
        <v>32</v>
      </c>
      <c r="V365" s="143" t="s">
        <v>517</v>
      </c>
    </row>
    <row r="366" spans="2:22" x14ac:dyDescent="0.25">
      <c r="B366" s="208"/>
      <c r="C366" s="211"/>
      <c r="D366" s="211"/>
      <c r="E366" s="211"/>
      <c r="F366" s="211"/>
      <c r="G366" s="211"/>
      <c r="H366" s="214"/>
      <c r="I366" s="229"/>
      <c r="J366" s="211"/>
      <c r="K366" s="211"/>
      <c r="L366" s="211"/>
      <c r="M366" s="211"/>
      <c r="N366" s="211"/>
      <c r="O366" s="214"/>
      <c r="P366" s="196"/>
      <c r="Q366" s="8">
        <v>2</v>
      </c>
      <c r="R366" s="7" t="s">
        <v>543</v>
      </c>
      <c r="S366" s="7" t="s">
        <v>185</v>
      </c>
      <c r="T366" s="7" t="s">
        <v>15</v>
      </c>
      <c r="U366" s="22">
        <v>59</v>
      </c>
      <c r="V366" s="5" t="s">
        <v>547</v>
      </c>
    </row>
    <row r="367" spans="2:22" x14ac:dyDescent="0.25">
      <c r="B367" s="208"/>
      <c r="C367" s="211"/>
      <c r="D367" s="211"/>
      <c r="E367" s="211"/>
      <c r="F367" s="211"/>
      <c r="G367" s="211"/>
      <c r="H367" s="214"/>
      <c r="I367" s="229"/>
      <c r="J367" s="211"/>
      <c r="K367" s="211"/>
      <c r="L367" s="211"/>
      <c r="M367" s="211"/>
      <c r="N367" s="211"/>
      <c r="O367" s="214"/>
      <c r="P367" s="196"/>
      <c r="Q367" s="8">
        <v>3</v>
      </c>
      <c r="R367" s="7" t="s">
        <v>562</v>
      </c>
      <c r="S367" s="7" t="s">
        <v>185</v>
      </c>
      <c r="T367" s="7" t="s">
        <v>13</v>
      </c>
      <c r="U367" s="22">
        <v>54</v>
      </c>
      <c r="V367" s="5" t="s">
        <v>571</v>
      </c>
    </row>
    <row r="368" spans="2:22" x14ac:dyDescent="0.25">
      <c r="B368" s="208"/>
      <c r="C368" s="211"/>
      <c r="D368" s="211"/>
      <c r="E368" s="211"/>
      <c r="F368" s="211"/>
      <c r="G368" s="211"/>
      <c r="H368" s="214"/>
      <c r="I368" s="229"/>
      <c r="J368" s="211"/>
      <c r="K368" s="211"/>
      <c r="L368" s="211"/>
      <c r="M368" s="211"/>
      <c r="N368" s="211"/>
      <c r="O368" s="214"/>
      <c r="P368" s="196"/>
      <c r="Q368" s="8">
        <v>4</v>
      </c>
      <c r="R368" s="7" t="s">
        <v>401</v>
      </c>
      <c r="S368" s="7" t="s">
        <v>185</v>
      </c>
      <c r="T368" s="7" t="s">
        <v>15</v>
      </c>
      <c r="U368" s="22">
        <v>22</v>
      </c>
      <c r="V368" s="5" t="s">
        <v>647</v>
      </c>
    </row>
    <row r="369" spans="2:22" ht="15.75" customHeight="1" thickBot="1" x14ac:dyDescent="0.3">
      <c r="B369" s="209"/>
      <c r="C369" s="212"/>
      <c r="D369" s="212"/>
      <c r="E369" s="212"/>
      <c r="F369" s="212"/>
      <c r="G369" s="212"/>
      <c r="H369" s="215"/>
      <c r="I369" s="230"/>
      <c r="J369" s="212"/>
      <c r="K369" s="212"/>
      <c r="L369" s="212"/>
      <c r="M369" s="212"/>
      <c r="N369" s="212"/>
      <c r="O369" s="215"/>
      <c r="P369" s="197"/>
      <c r="Q369" s="144">
        <v>5</v>
      </c>
      <c r="R369" s="145" t="s">
        <v>486</v>
      </c>
      <c r="S369" s="145" t="s">
        <v>185</v>
      </c>
      <c r="T369" s="145" t="s">
        <v>13</v>
      </c>
      <c r="U369" s="146">
        <v>23</v>
      </c>
      <c r="V369" s="147" t="s">
        <v>648</v>
      </c>
    </row>
    <row r="370" spans="2:22" x14ac:dyDescent="0.25">
      <c r="B370" s="264" t="s">
        <v>129</v>
      </c>
      <c r="C370" s="222" t="s">
        <v>272</v>
      </c>
      <c r="D370" s="222" t="s">
        <v>399</v>
      </c>
      <c r="E370" s="222" t="s">
        <v>186</v>
      </c>
      <c r="F370" s="222" t="s">
        <v>15</v>
      </c>
      <c r="G370" s="222">
        <v>34</v>
      </c>
      <c r="H370" s="267" t="s">
        <v>92</v>
      </c>
      <c r="I370" s="225">
        <v>33750</v>
      </c>
      <c r="J370" s="222" t="s">
        <v>402</v>
      </c>
      <c r="K370" s="222" t="s">
        <v>410</v>
      </c>
      <c r="L370" s="222" t="s">
        <v>412</v>
      </c>
      <c r="M370" s="222" t="s">
        <v>448</v>
      </c>
      <c r="N370" s="222" t="s">
        <v>457</v>
      </c>
      <c r="O370" s="267" t="s">
        <v>459</v>
      </c>
      <c r="P370" s="189"/>
      <c r="Q370" s="131">
        <v>1</v>
      </c>
      <c r="R370" s="132" t="s">
        <v>492</v>
      </c>
      <c r="S370" s="132" t="s">
        <v>186</v>
      </c>
      <c r="T370" s="132" t="s">
        <v>13</v>
      </c>
      <c r="U370" s="133">
        <v>25</v>
      </c>
      <c r="V370" s="123" t="s">
        <v>517</v>
      </c>
    </row>
    <row r="371" spans="2:22" x14ac:dyDescent="0.25">
      <c r="B371" s="265"/>
      <c r="C371" s="223"/>
      <c r="D371" s="223"/>
      <c r="E371" s="223"/>
      <c r="F371" s="223"/>
      <c r="G371" s="223"/>
      <c r="H371" s="268"/>
      <c r="I371" s="226"/>
      <c r="J371" s="223"/>
      <c r="K371" s="223"/>
      <c r="L371" s="223"/>
      <c r="M371" s="223"/>
      <c r="N371" s="223"/>
      <c r="O371" s="268"/>
      <c r="P371" s="190"/>
      <c r="Q371" s="134">
        <v>2</v>
      </c>
      <c r="R371" s="135" t="s">
        <v>366</v>
      </c>
      <c r="S371" s="135" t="s">
        <v>186</v>
      </c>
      <c r="T371" s="135" t="s">
        <v>15</v>
      </c>
      <c r="U371" s="136">
        <v>54</v>
      </c>
      <c r="V371" s="120" t="s">
        <v>547</v>
      </c>
    </row>
    <row r="372" spans="2:22" x14ac:dyDescent="0.25">
      <c r="B372" s="265"/>
      <c r="C372" s="223"/>
      <c r="D372" s="223"/>
      <c r="E372" s="223"/>
      <c r="F372" s="223"/>
      <c r="G372" s="223"/>
      <c r="H372" s="268"/>
      <c r="I372" s="226"/>
      <c r="J372" s="223"/>
      <c r="K372" s="223"/>
      <c r="L372" s="223"/>
      <c r="M372" s="223"/>
      <c r="N372" s="223"/>
      <c r="O372" s="268"/>
      <c r="P372" s="190"/>
      <c r="Q372" s="134">
        <v>3</v>
      </c>
      <c r="R372" s="135" t="s">
        <v>554</v>
      </c>
      <c r="S372" s="135" t="s">
        <v>186</v>
      </c>
      <c r="T372" s="135" t="s">
        <v>13</v>
      </c>
      <c r="U372" s="136">
        <v>53</v>
      </c>
      <c r="V372" s="120" t="s">
        <v>571</v>
      </c>
    </row>
    <row r="373" spans="2:22" x14ac:dyDescent="0.25">
      <c r="B373" s="265"/>
      <c r="C373" s="223"/>
      <c r="D373" s="223"/>
      <c r="E373" s="223"/>
      <c r="F373" s="223"/>
      <c r="G373" s="223"/>
      <c r="H373" s="268"/>
      <c r="I373" s="226"/>
      <c r="J373" s="223"/>
      <c r="K373" s="223"/>
      <c r="L373" s="223"/>
      <c r="M373" s="223"/>
      <c r="N373" s="223"/>
      <c r="O373" s="268"/>
      <c r="P373" s="190"/>
      <c r="Q373" s="134">
        <v>4</v>
      </c>
      <c r="R373" s="135" t="s">
        <v>356</v>
      </c>
      <c r="S373" s="135" t="s">
        <v>186</v>
      </c>
      <c r="T373" s="135" t="s">
        <v>15</v>
      </c>
      <c r="U373" s="136">
        <v>22</v>
      </c>
      <c r="V373" s="120" t="s">
        <v>647</v>
      </c>
    </row>
    <row r="374" spans="2:22" ht="15.75" customHeight="1" thickBot="1" x14ac:dyDescent="0.3">
      <c r="B374" s="266"/>
      <c r="C374" s="224"/>
      <c r="D374" s="224"/>
      <c r="E374" s="224"/>
      <c r="F374" s="224"/>
      <c r="G374" s="224"/>
      <c r="H374" s="269"/>
      <c r="I374" s="227"/>
      <c r="J374" s="224"/>
      <c r="K374" s="224"/>
      <c r="L374" s="224"/>
      <c r="M374" s="224"/>
      <c r="N374" s="224"/>
      <c r="O374" s="269"/>
      <c r="P374" s="191"/>
      <c r="Q374" s="137">
        <v>5</v>
      </c>
      <c r="R374" s="138" t="s">
        <v>505</v>
      </c>
      <c r="S374" s="138" t="s">
        <v>186</v>
      </c>
      <c r="T374" s="138" t="s">
        <v>13</v>
      </c>
      <c r="U374" s="139">
        <v>23</v>
      </c>
      <c r="V374" s="124" t="s">
        <v>648</v>
      </c>
    </row>
    <row r="375" spans="2:22" x14ac:dyDescent="0.25">
      <c r="B375" s="207" t="s">
        <v>653</v>
      </c>
      <c r="C375" s="210" t="s">
        <v>286</v>
      </c>
      <c r="D375" s="210" t="s">
        <v>394</v>
      </c>
      <c r="E375" s="210" t="s">
        <v>187</v>
      </c>
      <c r="F375" s="210" t="s">
        <v>15</v>
      </c>
      <c r="G375" s="210">
        <v>31</v>
      </c>
      <c r="H375" s="213" t="s">
        <v>93</v>
      </c>
      <c r="I375" s="228">
        <v>34874</v>
      </c>
      <c r="J375" s="210" t="s">
        <v>405</v>
      </c>
      <c r="K375" s="210" t="s">
        <v>405</v>
      </c>
      <c r="L375" s="210" t="s">
        <v>416</v>
      </c>
      <c r="M375" s="210" t="s">
        <v>445</v>
      </c>
      <c r="N375" s="210" t="s">
        <v>456</v>
      </c>
      <c r="O375" s="213" t="s">
        <v>408</v>
      </c>
      <c r="P375" s="195"/>
      <c r="Q375" s="140">
        <v>1</v>
      </c>
      <c r="R375" s="141" t="s">
        <v>504</v>
      </c>
      <c r="S375" s="141" t="s">
        <v>187</v>
      </c>
      <c r="T375" s="141" t="s">
        <v>13</v>
      </c>
      <c r="U375" s="142">
        <v>23</v>
      </c>
      <c r="V375" s="143" t="s">
        <v>517</v>
      </c>
    </row>
    <row r="376" spans="2:22" x14ac:dyDescent="0.25">
      <c r="B376" s="208"/>
      <c r="C376" s="211"/>
      <c r="D376" s="211"/>
      <c r="E376" s="211"/>
      <c r="F376" s="211"/>
      <c r="G376" s="211"/>
      <c r="H376" s="214"/>
      <c r="I376" s="229"/>
      <c r="J376" s="211"/>
      <c r="K376" s="211"/>
      <c r="L376" s="211"/>
      <c r="M376" s="211"/>
      <c r="N376" s="211"/>
      <c r="O376" s="214"/>
      <c r="P376" s="196"/>
      <c r="Q376" s="8">
        <v>2</v>
      </c>
      <c r="R376" s="7" t="s">
        <v>519</v>
      </c>
      <c r="S376" s="7" t="s">
        <v>187</v>
      </c>
      <c r="T376" s="7" t="s">
        <v>15</v>
      </c>
      <c r="U376" s="22">
        <v>60</v>
      </c>
      <c r="V376" s="5" t="s">
        <v>547</v>
      </c>
    </row>
    <row r="377" spans="2:22" x14ac:dyDescent="0.25">
      <c r="B377" s="208"/>
      <c r="C377" s="211"/>
      <c r="D377" s="211"/>
      <c r="E377" s="211"/>
      <c r="F377" s="211"/>
      <c r="G377" s="211"/>
      <c r="H377" s="214"/>
      <c r="I377" s="229"/>
      <c r="J377" s="211"/>
      <c r="K377" s="211"/>
      <c r="L377" s="211"/>
      <c r="M377" s="211"/>
      <c r="N377" s="211"/>
      <c r="O377" s="214"/>
      <c r="P377" s="196"/>
      <c r="Q377" s="8">
        <v>3</v>
      </c>
      <c r="R377" s="7" t="s">
        <v>494</v>
      </c>
      <c r="S377" s="7" t="s">
        <v>187</v>
      </c>
      <c r="T377" s="7" t="s">
        <v>13</v>
      </c>
      <c r="U377" s="22">
        <v>58</v>
      </c>
      <c r="V377" s="5" t="s">
        <v>571</v>
      </c>
    </row>
    <row r="378" spans="2:22" x14ac:dyDescent="0.25">
      <c r="B378" s="208"/>
      <c r="C378" s="211"/>
      <c r="D378" s="211"/>
      <c r="E378" s="211"/>
      <c r="F378" s="211"/>
      <c r="G378" s="211"/>
      <c r="H378" s="214"/>
      <c r="I378" s="229"/>
      <c r="J378" s="211"/>
      <c r="K378" s="211"/>
      <c r="L378" s="211"/>
      <c r="M378" s="211"/>
      <c r="N378" s="211"/>
      <c r="O378" s="214"/>
      <c r="P378" s="196"/>
      <c r="Q378" s="8">
        <v>4</v>
      </c>
      <c r="R378" s="7" t="s">
        <v>575</v>
      </c>
      <c r="S378" s="7" t="s">
        <v>187</v>
      </c>
      <c r="T378" s="7" t="s">
        <v>15</v>
      </c>
      <c r="U378" s="22">
        <v>25</v>
      </c>
      <c r="V378" s="5" t="s">
        <v>647</v>
      </c>
    </row>
    <row r="379" spans="2:22" ht="15.75" customHeight="1" thickBot="1" x14ac:dyDescent="0.3">
      <c r="B379" s="209"/>
      <c r="C379" s="212"/>
      <c r="D379" s="212"/>
      <c r="E379" s="212"/>
      <c r="F379" s="212"/>
      <c r="G379" s="212"/>
      <c r="H379" s="215"/>
      <c r="I379" s="230"/>
      <c r="J379" s="212"/>
      <c r="K379" s="212"/>
      <c r="L379" s="212"/>
      <c r="M379" s="212"/>
      <c r="N379" s="212"/>
      <c r="O379" s="215"/>
      <c r="P379" s="197"/>
      <c r="Q379" s="144">
        <v>5</v>
      </c>
      <c r="R379" s="145" t="s">
        <v>468</v>
      </c>
      <c r="S379" s="145" t="s">
        <v>187</v>
      </c>
      <c r="T379" s="145" t="s">
        <v>13</v>
      </c>
      <c r="U379" s="146">
        <v>22</v>
      </c>
      <c r="V379" s="147" t="s">
        <v>648</v>
      </c>
    </row>
    <row r="380" spans="2:22" x14ac:dyDescent="0.25">
      <c r="B380" s="264" t="s">
        <v>118</v>
      </c>
      <c r="C380" s="222" t="s">
        <v>284</v>
      </c>
      <c r="D380" s="222" t="s">
        <v>400</v>
      </c>
      <c r="E380" s="222" t="s">
        <v>216</v>
      </c>
      <c r="F380" s="222" t="s">
        <v>15</v>
      </c>
      <c r="G380" s="222">
        <v>34</v>
      </c>
      <c r="H380" s="267" t="s">
        <v>94</v>
      </c>
      <c r="I380" s="225">
        <v>33667</v>
      </c>
      <c r="J380" s="222" t="s">
        <v>406</v>
      </c>
      <c r="K380" s="222" t="s">
        <v>408</v>
      </c>
      <c r="L380" s="222" t="s">
        <v>420</v>
      </c>
      <c r="M380" s="222" t="s">
        <v>441</v>
      </c>
      <c r="N380" s="222" t="s">
        <v>456</v>
      </c>
      <c r="O380" s="267" t="s">
        <v>408</v>
      </c>
      <c r="P380" s="189"/>
      <c r="Q380" s="131">
        <v>1</v>
      </c>
      <c r="R380" s="132" t="s">
        <v>483</v>
      </c>
      <c r="S380" s="132" t="s">
        <v>216</v>
      </c>
      <c r="T380" s="132" t="s">
        <v>13</v>
      </c>
      <c r="U380" s="133">
        <v>23</v>
      </c>
      <c r="V380" s="123" t="s">
        <v>517</v>
      </c>
    </row>
    <row r="381" spans="2:22" x14ac:dyDescent="0.25">
      <c r="B381" s="265"/>
      <c r="C381" s="223"/>
      <c r="D381" s="223"/>
      <c r="E381" s="223"/>
      <c r="F381" s="223"/>
      <c r="G381" s="223"/>
      <c r="H381" s="268"/>
      <c r="I381" s="226"/>
      <c r="J381" s="223"/>
      <c r="K381" s="223"/>
      <c r="L381" s="223"/>
      <c r="M381" s="223"/>
      <c r="N381" s="223"/>
      <c r="O381" s="268"/>
      <c r="P381" s="190"/>
      <c r="Q381" s="134">
        <v>2</v>
      </c>
      <c r="R381" s="135" t="s">
        <v>353</v>
      </c>
      <c r="S381" s="135" t="s">
        <v>216</v>
      </c>
      <c r="T381" s="135" t="s">
        <v>15</v>
      </c>
      <c r="U381" s="136">
        <v>60</v>
      </c>
      <c r="V381" s="120" t="s">
        <v>547</v>
      </c>
    </row>
    <row r="382" spans="2:22" x14ac:dyDescent="0.25">
      <c r="B382" s="265"/>
      <c r="C382" s="223"/>
      <c r="D382" s="223"/>
      <c r="E382" s="223"/>
      <c r="F382" s="223"/>
      <c r="G382" s="223"/>
      <c r="H382" s="268"/>
      <c r="I382" s="226"/>
      <c r="J382" s="223"/>
      <c r="K382" s="223"/>
      <c r="L382" s="223"/>
      <c r="M382" s="223"/>
      <c r="N382" s="223"/>
      <c r="O382" s="268"/>
      <c r="P382" s="190"/>
      <c r="Q382" s="134">
        <v>3</v>
      </c>
      <c r="R382" s="135" t="s">
        <v>564</v>
      </c>
      <c r="S382" s="135" t="s">
        <v>216</v>
      </c>
      <c r="T382" s="135" t="s">
        <v>13</v>
      </c>
      <c r="U382" s="136">
        <v>54</v>
      </c>
      <c r="V382" s="120" t="s">
        <v>571</v>
      </c>
    </row>
    <row r="383" spans="2:22" x14ac:dyDescent="0.25">
      <c r="B383" s="265"/>
      <c r="C383" s="223"/>
      <c r="D383" s="223"/>
      <c r="E383" s="223"/>
      <c r="F383" s="223"/>
      <c r="G383" s="223"/>
      <c r="H383" s="268"/>
      <c r="I383" s="226"/>
      <c r="J383" s="223"/>
      <c r="K383" s="223"/>
      <c r="L383" s="223"/>
      <c r="M383" s="223"/>
      <c r="N383" s="223"/>
      <c r="O383" s="268"/>
      <c r="P383" s="190"/>
      <c r="Q383" s="134">
        <v>4</v>
      </c>
      <c r="R383" s="135" t="s">
        <v>372</v>
      </c>
      <c r="S383" s="135" t="s">
        <v>216</v>
      </c>
      <c r="T383" s="135" t="s">
        <v>15</v>
      </c>
      <c r="U383" s="136">
        <v>24</v>
      </c>
      <c r="V383" s="120" t="s">
        <v>647</v>
      </c>
    </row>
    <row r="384" spans="2:22" ht="15.75" customHeight="1" thickBot="1" x14ac:dyDescent="0.3">
      <c r="B384" s="266"/>
      <c r="C384" s="224"/>
      <c r="D384" s="224"/>
      <c r="E384" s="224"/>
      <c r="F384" s="224"/>
      <c r="G384" s="224"/>
      <c r="H384" s="269"/>
      <c r="I384" s="227"/>
      <c r="J384" s="224"/>
      <c r="K384" s="224"/>
      <c r="L384" s="224"/>
      <c r="M384" s="224"/>
      <c r="N384" s="224"/>
      <c r="O384" s="269"/>
      <c r="P384" s="191"/>
      <c r="Q384" s="137">
        <v>5</v>
      </c>
      <c r="R384" s="138" t="s">
        <v>501</v>
      </c>
      <c r="S384" s="138" t="s">
        <v>216</v>
      </c>
      <c r="T384" s="138" t="s">
        <v>13</v>
      </c>
      <c r="U384" s="139">
        <v>23</v>
      </c>
      <c r="V384" s="124" t="s">
        <v>648</v>
      </c>
    </row>
    <row r="385" spans="2:22" x14ac:dyDescent="0.25">
      <c r="B385" s="207" t="s">
        <v>228</v>
      </c>
      <c r="C385" s="210" t="s">
        <v>316</v>
      </c>
      <c r="D385" s="231" t="s">
        <v>360</v>
      </c>
      <c r="E385" s="231" t="s">
        <v>222</v>
      </c>
      <c r="F385" s="210" t="s">
        <v>15</v>
      </c>
      <c r="G385" s="210">
        <v>31</v>
      </c>
      <c r="H385" s="213" t="s">
        <v>95</v>
      </c>
      <c r="I385" s="228">
        <v>34760</v>
      </c>
      <c r="J385" s="210" t="s">
        <v>402</v>
      </c>
      <c r="K385" s="210" t="s">
        <v>406</v>
      </c>
      <c r="L385" s="210" t="s">
        <v>415</v>
      </c>
      <c r="M385" s="210" t="s">
        <v>436</v>
      </c>
      <c r="N385" s="210" t="s">
        <v>456</v>
      </c>
      <c r="O385" s="213" t="s">
        <v>458</v>
      </c>
      <c r="P385" s="195" t="s">
        <v>681</v>
      </c>
      <c r="Q385" s="140">
        <v>1</v>
      </c>
      <c r="R385" s="141" t="s">
        <v>499</v>
      </c>
      <c r="S385" s="141" t="s">
        <v>222</v>
      </c>
      <c r="T385" s="141" t="s">
        <v>13</v>
      </c>
      <c r="U385" s="150">
        <v>28</v>
      </c>
      <c r="V385" s="143" t="s">
        <v>517</v>
      </c>
    </row>
    <row r="386" spans="2:22" x14ac:dyDescent="0.25">
      <c r="B386" s="208"/>
      <c r="C386" s="211"/>
      <c r="D386" s="232"/>
      <c r="E386" s="232"/>
      <c r="F386" s="211"/>
      <c r="G386" s="211"/>
      <c r="H386" s="214"/>
      <c r="I386" s="229"/>
      <c r="J386" s="211"/>
      <c r="K386" s="211"/>
      <c r="L386" s="211"/>
      <c r="M386" s="211"/>
      <c r="N386" s="211"/>
      <c r="O386" s="214"/>
      <c r="P386" s="196"/>
      <c r="Q386" s="8">
        <v>2</v>
      </c>
      <c r="R386" s="7" t="s">
        <v>544</v>
      </c>
      <c r="S386" s="7" t="s">
        <v>222</v>
      </c>
      <c r="T386" s="7" t="s">
        <v>15</v>
      </c>
      <c r="U386" s="6">
        <v>59</v>
      </c>
      <c r="V386" s="5" t="s">
        <v>547</v>
      </c>
    </row>
    <row r="387" spans="2:22" x14ac:dyDescent="0.25">
      <c r="B387" s="208"/>
      <c r="C387" s="211"/>
      <c r="D387" s="232"/>
      <c r="E387" s="232"/>
      <c r="F387" s="211"/>
      <c r="G387" s="211"/>
      <c r="H387" s="214"/>
      <c r="I387" s="229"/>
      <c r="J387" s="211"/>
      <c r="K387" s="211"/>
      <c r="L387" s="211"/>
      <c r="M387" s="211"/>
      <c r="N387" s="211"/>
      <c r="O387" s="214"/>
      <c r="P387" s="196"/>
      <c r="Q387" s="8">
        <v>3</v>
      </c>
      <c r="R387" s="7" t="s">
        <v>496</v>
      </c>
      <c r="S387" s="7" t="s">
        <v>222</v>
      </c>
      <c r="T387" s="7" t="s">
        <v>13</v>
      </c>
      <c r="U387" s="6">
        <v>57</v>
      </c>
      <c r="V387" s="5" t="s">
        <v>571</v>
      </c>
    </row>
    <row r="388" spans="2:22" x14ac:dyDescent="0.25">
      <c r="B388" s="208"/>
      <c r="C388" s="211"/>
      <c r="D388" s="232"/>
      <c r="E388" s="232"/>
      <c r="F388" s="211"/>
      <c r="G388" s="211"/>
      <c r="H388" s="214"/>
      <c r="I388" s="229"/>
      <c r="J388" s="211"/>
      <c r="K388" s="211"/>
      <c r="L388" s="211"/>
      <c r="M388" s="211"/>
      <c r="N388" s="211"/>
      <c r="O388" s="214"/>
      <c r="P388" s="196"/>
      <c r="Q388" s="8">
        <v>4</v>
      </c>
      <c r="R388" s="7" t="s">
        <v>397</v>
      </c>
      <c r="S388" s="7" t="s">
        <v>222</v>
      </c>
      <c r="T388" s="7" t="s">
        <v>15</v>
      </c>
      <c r="U388" s="6">
        <v>24</v>
      </c>
      <c r="V388" s="5" t="s">
        <v>647</v>
      </c>
    </row>
    <row r="389" spans="2:22" ht="15.75" customHeight="1" thickBot="1" x14ac:dyDescent="0.3">
      <c r="B389" s="209"/>
      <c r="C389" s="212"/>
      <c r="D389" s="233"/>
      <c r="E389" s="233"/>
      <c r="F389" s="212"/>
      <c r="G389" s="212"/>
      <c r="H389" s="215"/>
      <c r="I389" s="230"/>
      <c r="J389" s="212"/>
      <c r="K389" s="212"/>
      <c r="L389" s="212"/>
      <c r="M389" s="212"/>
      <c r="N389" s="212"/>
      <c r="O389" s="215"/>
      <c r="P389" s="197"/>
      <c r="Q389" s="144">
        <v>5</v>
      </c>
      <c r="R389" s="145" t="s">
        <v>581</v>
      </c>
      <c r="S389" s="145" t="s">
        <v>222</v>
      </c>
      <c r="T389" s="145" t="s">
        <v>13</v>
      </c>
      <c r="U389" s="151">
        <v>22</v>
      </c>
      <c r="V389" s="147" t="s">
        <v>648</v>
      </c>
    </row>
    <row r="390" spans="2:22" x14ac:dyDescent="0.25">
      <c r="B390" s="264" t="s">
        <v>141</v>
      </c>
      <c r="C390" s="222" t="s">
        <v>307</v>
      </c>
      <c r="D390" s="222" t="s">
        <v>355</v>
      </c>
      <c r="E390" s="222" t="s">
        <v>208</v>
      </c>
      <c r="F390" s="222" t="s">
        <v>15</v>
      </c>
      <c r="G390" s="222">
        <v>34</v>
      </c>
      <c r="H390" s="267" t="s">
        <v>96</v>
      </c>
      <c r="I390" s="225">
        <v>33576</v>
      </c>
      <c r="J390" s="222" t="s">
        <v>405</v>
      </c>
      <c r="K390" s="222" t="s">
        <v>406</v>
      </c>
      <c r="L390" s="222" t="s">
        <v>418</v>
      </c>
      <c r="M390" s="222" t="s">
        <v>439</v>
      </c>
      <c r="N390" s="222" t="s">
        <v>456</v>
      </c>
      <c r="O390" s="267" t="s">
        <v>459</v>
      </c>
      <c r="P390" s="189"/>
      <c r="Q390" s="131">
        <v>1</v>
      </c>
      <c r="R390" s="132" t="s">
        <v>466</v>
      </c>
      <c r="S390" s="132" t="s">
        <v>208</v>
      </c>
      <c r="T390" s="132" t="s">
        <v>13</v>
      </c>
      <c r="U390" s="133">
        <v>22</v>
      </c>
      <c r="V390" s="123" t="s">
        <v>517</v>
      </c>
    </row>
    <row r="391" spans="2:22" x14ac:dyDescent="0.25">
      <c r="B391" s="265"/>
      <c r="C391" s="223"/>
      <c r="D391" s="223"/>
      <c r="E391" s="223"/>
      <c r="F391" s="223"/>
      <c r="G391" s="223"/>
      <c r="H391" s="268"/>
      <c r="I391" s="226"/>
      <c r="J391" s="223"/>
      <c r="K391" s="223"/>
      <c r="L391" s="223"/>
      <c r="M391" s="223"/>
      <c r="N391" s="223"/>
      <c r="O391" s="268"/>
      <c r="P391" s="190"/>
      <c r="Q391" s="134">
        <v>2</v>
      </c>
      <c r="R391" s="135" t="s">
        <v>521</v>
      </c>
      <c r="S391" s="135" t="s">
        <v>208</v>
      </c>
      <c r="T391" s="135" t="s">
        <v>15</v>
      </c>
      <c r="U391" s="136">
        <v>58</v>
      </c>
      <c r="V391" s="120" t="s">
        <v>547</v>
      </c>
    </row>
    <row r="392" spans="2:22" x14ac:dyDescent="0.25">
      <c r="B392" s="265"/>
      <c r="C392" s="223"/>
      <c r="D392" s="223"/>
      <c r="E392" s="223"/>
      <c r="F392" s="223"/>
      <c r="G392" s="223"/>
      <c r="H392" s="268"/>
      <c r="I392" s="226"/>
      <c r="J392" s="223"/>
      <c r="K392" s="223"/>
      <c r="L392" s="223"/>
      <c r="M392" s="223"/>
      <c r="N392" s="223"/>
      <c r="O392" s="268"/>
      <c r="P392" s="190"/>
      <c r="Q392" s="134">
        <v>3</v>
      </c>
      <c r="R392" s="135" t="s">
        <v>472</v>
      </c>
      <c r="S392" s="135" t="s">
        <v>208</v>
      </c>
      <c r="T392" s="135" t="s">
        <v>13</v>
      </c>
      <c r="U392" s="136">
        <v>58</v>
      </c>
      <c r="V392" s="120" t="s">
        <v>571</v>
      </c>
    </row>
    <row r="393" spans="2:22" x14ac:dyDescent="0.25">
      <c r="B393" s="265"/>
      <c r="C393" s="223"/>
      <c r="D393" s="223"/>
      <c r="E393" s="223"/>
      <c r="F393" s="223"/>
      <c r="G393" s="223"/>
      <c r="H393" s="268"/>
      <c r="I393" s="226"/>
      <c r="J393" s="223"/>
      <c r="K393" s="223"/>
      <c r="L393" s="223"/>
      <c r="M393" s="223"/>
      <c r="N393" s="223"/>
      <c r="O393" s="268"/>
      <c r="P393" s="190"/>
      <c r="Q393" s="134">
        <v>4</v>
      </c>
      <c r="R393" s="135" t="s">
        <v>520</v>
      </c>
      <c r="S393" s="135" t="s">
        <v>208</v>
      </c>
      <c r="T393" s="135" t="s">
        <v>15</v>
      </c>
      <c r="U393" s="136">
        <v>25</v>
      </c>
      <c r="V393" s="120" t="s">
        <v>647</v>
      </c>
    </row>
    <row r="394" spans="2:22" ht="15.75" customHeight="1" thickBot="1" x14ac:dyDescent="0.3">
      <c r="B394" s="266"/>
      <c r="C394" s="224"/>
      <c r="D394" s="224"/>
      <c r="E394" s="224"/>
      <c r="F394" s="224"/>
      <c r="G394" s="224"/>
      <c r="H394" s="269"/>
      <c r="I394" s="227"/>
      <c r="J394" s="224"/>
      <c r="K394" s="224"/>
      <c r="L394" s="224"/>
      <c r="M394" s="224"/>
      <c r="N394" s="224"/>
      <c r="O394" s="269"/>
      <c r="P394" s="191"/>
      <c r="Q394" s="137">
        <v>5</v>
      </c>
      <c r="R394" s="138" t="s">
        <v>499</v>
      </c>
      <c r="S394" s="138" t="s">
        <v>208</v>
      </c>
      <c r="T394" s="138" t="s">
        <v>13</v>
      </c>
      <c r="U394" s="139">
        <v>26</v>
      </c>
      <c r="V394" s="124" t="s">
        <v>648</v>
      </c>
    </row>
    <row r="395" spans="2:22" x14ac:dyDescent="0.25">
      <c r="B395" s="207" t="s">
        <v>244</v>
      </c>
      <c r="C395" s="210" t="s">
        <v>297</v>
      </c>
      <c r="D395" s="210" t="s">
        <v>401</v>
      </c>
      <c r="E395" s="210" t="s">
        <v>210</v>
      </c>
      <c r="F395" s="210" t="s">
        <v>15</v>
      </c>
      <c r="G395" s="210">
        <v>33</v>
      </c>
      <c r="H395" s="213" t="s">
        <v>97</v>
      </c>
      <c r="I395" s="228">
        <v>33823</v>
      </c>
      <c r="J395" s="210" t="s">
        <v>403</v>
      </c>
      <c r="K395" s="210" t="s">
        <v>405</v>
      </c>
      <c r="L395" s="210" t="s">
        <v>429</v>
      </c>
      <c r="M395" s="210" t="s">
        <v>452</v>
      </c>
      <c r="N395" s="210" t="s">
        <v>457</v>
      </c>
      <c r="O395" s="213" t="s">
        <v>406</v>
      </c>
      <c r="P395" s="195"/>
      <c r="Q395" s="12">
        <v>1</v>
      </c>
      <c r="R395" s="11" t="s">
        <v>497</v>
      </c>
      <c r="S395" s="11" t="s">
        <v>210</v>
      </c>
      <c r="T395" s="11" t="s">
        <v>13</v>
      </c>
      <c r="U395" s="10">
        <v>31</v>
      </c>
      <c r="V395" s="9" t="s">
        <v>517</v>
      </c>
    </row>
    <row r="396" spans="2:22" x14ac:dyDescent="0.25">
      <c r="B396" s="208"/>
      <c r="C396" s="211"/>
      <c r="D396" s="211"/>
      <c r="E396" s="211"/>
      <c r="F396" s="211"/>
      <c r="G396" s="211"/>
      <c r="H396" s="214"/>
      <c r="I396" s="229"/>
      <c r="J396" s="211"/>
      <c r="K396" s="211"/>
      <c r="L396" s="211"/>
      <c r="M396" s="211"/>
      <c r="N396" s="211"/>
      <c r="O396" s="214"/>
      <c r="P396" s="196"/>
      <c r="Q396" s="8">
        <v>2</v>
      </c>
      <c r="R396" s="7" t="s">
        <v>396</v>
      </c>
      <c r="S396" s="7" t="s">
        <v>210</v>
      </c>
      <c r="T396" s="7" t="s">
        <v>15</v>
      </c>
      <c r="U396" s="6">
        <v>59</v>
      </c>
      <c r="V396" s="5" t="s">
        <v>547</v>
      </c>
    </row>
    <row r="397" spans="2:22" x14ac:dyDescent="0.25">
      <c r="B397" s="208"/>
      <c r="C397" s="211"/>
      <c r="D397" s="211"/>
      <c r="E397" s="211"/>
      <c r="F397" s="211"/>
      <c r="G397" s="211"/>
      <c r="H397" s="214"/>
      <c r="I397" s="229"/>
      <c r="J397" s="211"/>
      <c r="K397" s="211"/>
      <c r="L397" s="211"/>
      <c r="M397" s="211"/>
      <c r="N397" s="211"/>
      <c r="O397" s="214"/>
      <c r="P397" s="196"/>
      <c r="Q397" s="8">
        <v>3</v>
      </c>
      <c r="R397" s="7" t="s">
        <v>562</v>
      </c>
      <c r="S397" s="7" t="s">
        <v>210</v>
      </c>
      <c r="T397" s="7" t="s">
        <v>13</v>
      </c>
      <c r="U397" s="6">
        <v>54</v>
      </c>
      <c r="V397" s="5" t="s">
        <v>571</v>
      </c>
    </row>
    <row r="398" spans="2:22" x14ac:dyDescent="0.25">
      <c r="B398" s="208"/>
      <c r="C398" s="211"/>
      <c r="D398" s="211"/>
      <c r="E398" s="211"/>
      <c r="F398" s="211"/>
      <c r="G398" s="211"/>
      <c r="H398" s="214"/>
      <c r="I398" s="229"/>
      <c r="J398" s="211"/>
      <c r="K398" s="211"/>
      <c r="L398" s="211"/>
      <c r="M398" s="211"/>
      <c r="N398" s="211"/>
      <c r="O398" s="214"/>
      <c r="P398" s="196"/>
      <c r="Q398" s="8">
        <v>4</v>
      </c>
      <c r="R398" s="7" t="s">
        <v>360</v>
      </c>
      <c r="S398" s="7" t="s">
        <v>210</v>
      </c>
      <c r="T398" s="7" t="s">
        <v>15</v>
      </c>
      <c r="U398" s="6">
        <v>25</v>
      </c>
      <c r="V398" s="5" t="s">
        <v>647</v>
      </c>
    </row>
    <row r="399" spans="2:22" ht="15.75" thickBot="1" x14ac:dyDescent="0.3">
      <c r="B399" s="209"/>
      <c r="C399" s="212"/>
      <c r="D399" s="212"/>
      <c r="E399" s="212"/>
      <c r="F399" s="212"/>
      <c r="G399" s="212"/>
      <c r="H399" s="215"/>
      <c r="I399" s="230"/>
      <c r="J399" s="212"/>
      <c r="K399" s="212"/>
      <c r="L399" s="212"/>
      <c r="M399" s="212"/>
      <c r="N399" s="212"/>
      <c r="O399" s="215"/>
      <c r="P399" s="197"/>
      <c r="Q399" s="21">
        <v>5</v>
      </c>
      <c r="R399" s="19" t="s">
        <v>556</v>
      </c>
      <c r="S399" s="19" t="s">
        <v>210</v>
      </c>
      <c r="T399" s="19" t="s">
        <v>13</v>
      </c>
      <c r="U399" s="27">
        <v>21</v>
      </c>
      <c r="V399" s="28" t="s">
        <v>648</v>
      </c>
    </row>
    <row r="400" spans="2:22" x14ac:dyDescent="0.25">
      <c r="I400" s="153"/>
    </row>
  </sheetData>
  <mergeCells count="1192">
    <mergeCell ref="P335:P339"/>
    <mergeCell ref="P355:P359"/>
    <mergeCell ref="P365:P369"/>
    <mergeCell ref="P375:P379"/>
    <mergeCell ref="P395:P399"/>
    <mergeCell ref="P5:P9"/>
    <mergeCell ref="P15:P19"/>
    <mergeCell ref="P45:P49"/>
    <mergeCell ref="P55:P59"/>
    <mergeCell ref="P75:P79"/>
    <mergeCell ref="P95:P99"/>
    <mergeCell ref="P115:P119"/>
    <mergeCell ref="P125:P129"/>
    <mergeCell ref="P145:P149"/>
    <mergeCell ref="P155:P159"/>
    <mergeCell ref="P165:P169"/>
    <mergeCell ref="P185:P189"/>
    <mergeCell ref="P195:P199"/>
    <mergeCell ref="P205:P209"/>
    <mergeCell ref="P225:P229"/>
    <mergeCell ref="P235:P239"/>
    <mergeCell ref="P245:P249"/>
    <mergeCell ref="E390:E394"/>
    <mergeCell ref="E395:E399"/>
    <mergeCell ref="E5:E9"/>
    <mergeCell ref="E10:E14"/>
    <mergeCell ref="E15:E19"/>
    <mergeCell ref="E20:E24"/>
    <mergeCell ref="E25:E29"/>
    <mergeCell ref="E30:E34"/>
    <mergeCell ref="E35:E39"/>
    <mergeCell ref="E40:E44"/>
    <mergeCell ref="E45:E49"/>
    <mergeCell ref="E50:E54"/>
    <mergeCell ref="E55:E59"/>
    <mergeCell ref="E60:E64"/>
    <mergeCell ref="E65:E69"/>
    <mergeCell ref="E70:E74"/>
    <mergeCell ref="E75:E79"/>
    <mergeCell ref="E80:E84"/>
    <mergeCell ref="E85:E89"/>
    <mergeCell ref="C2:C3"/>
    <mergeCell ref="B2:B3"/>
    <mergeCell ref="C95:C99"/>
    <mergeCell ref="C275:C279"/>
    <mergeCell ref="C360:C364"/>
    <mergeCell ref="C365:C369"/>
    <mergeCell ref="C370:C374"/>
    <mergeCell ref="C375:C379"/>
    <mergeCell ref="C380:C384"/>
    <mergeCell ref="C385:C389"/>
    <mergeCell ref="C330:C334"/>
    <mergeCell ref="C335:C339"/>
    <mergeCell ref="C340:C344"/>
    <mergeCell ref="C345:C349"/>
    <mergeCell ref="C350:C354"/>
    <mergeCell ref="C355:C359"/>
    <mergeCell ref="C300:C304"/>
    <mergeCell ref="C305:C309"/>
    <mergeCell ref="C310:C314"/>
    <mergeCell ref="C315:C319"/>
    <mergeCell ref="C320:C324"/>
    <mergeCell ref="C325:C329"/>
    <mergeCell ref="C270:C274"/>
    <mergeCell ref="C280:C284"/>
    <mergeCell ref="C285:C289"/>
    <mergeCell ref="C290:C294"/>
    <mergeCell ref="C295:C299"/>
    <mergeCell ref="C240:C244"/>
    <mergeCell ref="C245:C249"/>
    <mergeCell ref="D2:O2"/>
    <mergeCell ref="C5:C9"/>
    <mergeCell ref="C10:C14"/>
    <mergeCell ref="C15:C19"/>
    <mergeCell ref="C20:C24"/>
    <mergeCell ref="Q2:V2"/>
    <mergeCell ref="D3:H3"/>
    <mergeCell ref="I3:O3"/>
    <mergeCell ref="Q3:V3"/>
    <mergeCell ref="L395:L399"/>
    <mergeCell ref="M395:M399"/>
    <mergeCell ref="N395:N399"/>
    <mergeCell ref="O395:O399"/>
    <mergeCell ref="O390:O394"/>
    <mergeCell ref="O385:O389"/>
    <mergeCell ref="O380:O384"/>
    <mergeCell ref="K385:K389"/>
    <mergeCell ref="I380:I384"/>
    <mergeCell ref="J380:J384"/>
    <mergeCell ref="K380:K384"/>
    <mergeCell ref="L380:L384"/>
    <mergeCell ref="M380:M384"/>
    <mergeCell ref="N380:N384"/>
    <mergeCell ref="L375:L379"/>
    <mergeCell ref="M375:M379"/>
    <mergeCell ref="N375:N379"/>
    <mergeCell ref="C120:C124"/>
    <mergeCell ref="C125:C129"/>
    <mergeCell ref="C130:C134"/>
    <mergeCell ref="C135:C139"/>
    <mergeCell ref="C140:C144"/>
    <mergeCell ref="C145:C149"/>
    <mergeCell ref="B395:B399"/>
    <mergeCell ref="D395:D399"/>
    <mergeCell ref="F395:F399"/>
    <mergeCell ref="G395:G399"/>
    <mergeCell ref="H395:H399"/>
    <mergeCell ref="I395:I399"/>
    <mergeCell ref="J395:J399"/>
    <mergeCell ref="K395:K399"/>
    <mergeCell ref="I390:I394"/>
    <mergeCell ref="J390:J394"/>
    <mergeCell ref="K390:K394"/>
    <mergeCell ref="L390:L394"/>
    <mergeCell ref="M390:M394"/>
    <mergeCell ref="N390:N394"/>
    <mergeCell ref="L385:L389"/>
    <mergeCell ref="M385:M389"/>
    <mergeCell ref="N385:N389"/>
    <mergeCell ref="B390:B394"/>
    <mergeCell ref="D390:D394"/>
    <mergeCell ref="F390:F394"/>
    <mergeCell ref="G390:G394"/>
    <mergeCell ref="H390:H394"/>
    <mergeCell ref="B385:B389"/>
    <mergeCell ref="D385:D389"/>
    <mergeCell ref="F385:F389"/>
    <mergeCell ref="G385:G389"/>
    <mergeCell ref="H385:H389"/>
    <mergeCell ref="I385:I389"/>
    <mergeCell ref="J385:J389"/>
    <mergeCell ref="C390:C394"/>
    <mergeCell ref="C395:C399"/>
    <mergeCell ref="E385:E389"/>
    <mergeCell ref="O375:O379"/>
    <mergeCell ref="B380:B384"/>
    <mergeCell ref="D380:D384"/>
    <mergeCell ref="F380:F384"/>
    <mergeCell ref="G380:G384"/>
    <mergeCell ref="H380:H384"/>
    <mergeCell ref="O370:O374"/>
    <mergeCell ref="B375:B379"/>
    <mergeCell ref="D375:D379"/>
    <mergeCell ref="F375:F379"/>
    <mergeCell ref="G375:G379"/>
    <mergeCell ref="H375:H379"/>
    <mergeCell ref="I375:I379"/>
    <mergeCell ref="J375:J379"/>
    <mergeCell ref="K375:K379"/>
    <mergeCell ref="I370:I374"/>
    <mergeCell ref="J370:J374"/>
    <mergeCell ref="K370:K374"/>
    <mergeCell ref="L370:L374"/>
    <mergeCell ref="M370:M374"/>
    <mergeCell ref="N370:N374"/>
    <mergeCell ref="E370:E374"/>
    <mergeCell ref="E375:E379"/>
    <mergeCell ref="E380:E384"/>
    <mergeCell ref="L365:L369"/>
    <mergeCell ref="M365:M369"/>
    <mergeCell ref="N365:N369"/>
    <mergeCell ref="O365:O369"/>
    <mergeCell ref="B370:B374"/>
    <mergeCell ref="D370:D374"/>
    <mergeCell ref="F370:F374"/>
    <mergeCell ref="G370:G374"/>
    <mergeCell ref="H370:H374"/>
    <mergeCell ref="O360:O364"/>
    <mergeCell ref="B365:B369"/>
    <mergeCell ref="D365:D369"/>
    <mergeCell ref="F365:F369"/>
    <mergeCell ref="G365:G369"/>
    <mergeCell ref="H365:H369"/>
    <mergeCell ref="I365:I369"/>
    <mergeCell ref="J365:J369"/>
    <mergeCell ref="K365:K369"/>
    <mergeCell ref="I360:I364"/>
    <mergeCell ref="J360:J364"/>
    <mergeCell ref="K360:K364"/>
    <mergeCell ref="L360:L364"/>
    <mergeCell ref="M360:M364"/>
    <mergeCell ref="N360:N364"/>
    <mergeCell ref="E360:E364"/>
    <mergeCell ref="E365:E369"/>
    <mergeCell ref="L355:L359"/>
    <mergeCell ref="M355:M359"/>
    <mergeCell ref="N355:N359"/>
    <mergeCell ref="O355:O359"/>
    <mergeCell ref="B360:B364"/>
    <mergeCell ref="D360:D364"/>
    <mergeCell ref="F360:F364"/>
    <mergeCell ref="G360:G364"/>
    <mergeCell ref="H360:H364"/>
    <mergeCell ref="O350:O354"/>
    <mergeCell ref="B355:B359"/>
    <mergeCell ref="D355:D359"/>
    <mergeCell ref="F355:F359"/>
    <mergeCell ref="G355:G359"/>
    <mergeCell ref="H355:H359"/>
    <mergeCell ref="I355:I359"/>
    <mergeCell ref="J355:J359"/>
    <mergeCell ref="K355:K359"/>
    <mergeCell ref="I350:I354"/>
    <mergeCell ref="J350:J354"/>
    <mergeCell ref="K350:K354"/>
    <mergeCell ref="L350:L354"/>
    <mergeCell ref="M350:M354"/>
    <mergeCell ref="N350:N354"/>
    <mergeCell ref="E350:E354"/>
    <mergeCell ref="E355:E359"/>
    <mergeCell ref="L345:L349"/>
    <mergeCell ref="M345:M349"/>
    <mergeCell ref="N345:N349"/>
    <mergeCell ref="O345:O349"/>
    <mergeCell ref="B350:B354"/>
    <mergeCell ref="D350:D354"/>
    <mergeCell ref="F350:F354"/>
    <mergeCell ref="G350:G354"/>
    <mergeCell ref="H350:H354"/>
    <mergeCell ref="O340:O344"/>
    <mergeCell ref="B345:B349"/>
    <mergeCell ref="D345:D349"/>
    <mergeCell ref="F345:F349"/>
    <mergeCell ref="G345:G349"/>
    <mergeCell ref="H345:H349"/>
    <mergeCell ref="I345:I349"/>
    <mergeCell ref="J345:J349"/>
    <mergeCell ref="K345:K349"/>
    <mergeCell ref="I340:I344"/>
    <mergeCell ref="J340:J344"/>
    <mergeCell ref="K340:K344"/>
    <mergeCell ref="L340:L344"/>
    <mergeCell ref="M340:M344"/>
    <mergeCell ref="N340:N344"/>
    <mergeCell ref="E340:E344"/>
    <mergeCell ref="E345:E349"/>
    <mergeCell ref="L335:L339"/>
    <mergeCell ref="M335:M339"/>
    <mergeCell ref="N335:N339"/>
    <mergeCell ref="O335:O339"/>
    <mergeCell ref="B340:B344"/>
    <mergeCell ref="D340:D344"/>
    <mergeCell ref="F340:F344"/>
    <mergeCell ref="G340:G344"/>
    <mergeCell ref="H340:H344"/>
    <mergeCell ref="O330:O334"/>
    <mergeCell ref="B335:B339"/>
    <mergeCell ref="D335:D339"/>
    <mergeCell ref="F335:F339"/>
    <mergeCell ref="G335:G339"/>
    <mergeCell ref="H335:H339"/>
    <mergeCell ref="I335:I339"/>
    <mergeCell ref="J335:J339"/>
    <mergeCell ref="K335:K339"/>
    <mergeCell ref="I330:I334"/>
    <mergeCell ref="J330:J334"/>
    <mergeCell ref="K330:K334"/>
    <mergeCell ref="L330:L334"/>
    <mergeCell ref="M330:M334"/>
    <mergeCell ref="N330:N334"/>
    <mergeCell ref="E330:E334"/>
    <mergeCell ref="E335:E339"/>
    <mergeCell ref="L325:L329"/>
    <mergeCell ref="M325:M329"/>
    <mergeCell ref="N325:N329"/>
    <mergeCell ref="O325:O329"/>
    <mergeCell ref="B330:B334"/>
    <mergeCell ref="D330:D334"/>
    <mergeCell ref="F330:F334"/>
    <mergeCell ref="G330:G334"/>
    <mergeCell ref="H330:H334"/>
    <mergeCell ref="O320:O324"/>
    <mergeCell ref="B325:B329"/>
    <mergeCell ref="D325:D329"/>
    <mergeCell ref="F325:F329"/>
    <mergeCell ref="G325:G329"/>
    <mergeCell ref="H325:H329"/>
    <mergeCell ref="I325:I329"/>
    <mergeCell ref="J325:J329"/>
    <mergeCell ref="K325:K329"/>
    <mergeCell ref="I320:I324"/>
    <mergeCell ref="J320:J324"/>
    <mergeCell ref="K320:K324"/>
    <mergeCell ref="L320:L324"/>
    <mergeCell ref="M320:M324"/>
    <mergeCell ref="N320:N324"/>
    <mergeCell ref="E320:E324"/>
    <mergeCell ref="E325:E329"/>
    <mergeCell ref="L315:L319"/>
    <mergeCell ref="M315:M319"/>
    <mergeCell ref="N315:N319"/>
    <mergeCell ref="O315:O319"/>
    <mergeCell ref="B320:B324"/>
    <mergeCell ref="D320:D324"/>
    <mergeCell ref="F320:F324"/>
    <mergeCell ref="G320:G324"/>
    <mergeCell ref="H320:H324"/>
    <mergeCell ref="O310:O314"/>
    <mergeCell ref="B315:B319"/>
    <mergeCell ref="D315:D319"/>
    <mergeCell ref="F315:F319"/>
    <mergeCell ref="G315:G319"/>
    <mergeCell ref="H315:H319"/>
    <mergeCell ref="I315:I319"/>
    <mergeCell ref="J315:J319"/>
    <mergeCell ref="K315:K319"/>
    <mergeCell ref="I310:I314"/>
    <mergeCell ref="J310:J314"/>
    <mergeCell ref="K310:K314"/>
    <mergeCell ref="L310:L314"/>
    <mergeCell ref="M310:M314"/>
    <mergeCell ref="N310:N314"/>
    <mergeCell ref="E310:E314"/>
    <mergeCell ref="E315:E319"/>
    <mergeCell ref="L305:L309"/>
    <mergeCell ref="M305:M309"/>
    <mergeCell ref="N305:N309"/>
    <mergeCell ref="O305:O309"/>
    <mergeCell ref="B310:B314"/>
    <mergeCell ref="D310:D314"/>
    <mergeCell ref="F310:F314"/>
    <mergeCell ref="G310:G314"/>
    <mergeCell ref="H310:H314"/>
    <mergeCell ref="O300:O304"/>
    <mergeCell ref="B305:B309"/>
    <mergeCell ref="D305:D309"/>
    <mergeCell ref="F305:F309"/>
    <mergeCell ref="G305:G309"/>
    <mergeCell ref="H305:H309"/>
    <mergeCell ref="I305:I309"/>
    <mergeCell ref="J305:J309"/>
    <mergeCell ref="K305:K309"/>
    <mergeCell ref="I300:I304"/>
    <mergeCell ref="J300:J304"/>
    <mergeCell ref="K300:K304"/>
    <mergeCell ref="L300:L304"/>
    <mergeCell ref="M300:M304"/>
    <mergeCell ref="N300:N304"/>
    <mergeCell ref="E300:E304"/>
    <mergeCell ref="E305:E309"/>
    <mergeCell ref="L295:L299"/>
    <mergeCell ref="M295:M299"/>
    <mergeCell ref="N295:N299"/>
    <mergeCell ref="O295:O299"/>
    <mergeCell ref="B300:B304"/>
    <mergeCell ref="D300:D304"/>
    <mergeCell ref="F300:F304"/>
    <mergeCell ref="G300:G304"/>
    <mergeCell ref="H300:H304"/>
    <mergeCell ref="O290:O294"/>
    <mergeCell ref="B295:B299"/>
    <mergeCell ref="D295:D299"/>
    <mergeCell ref="F295:F299"/>
    <mergeCell ref="G295:G299"/>
    <mergeCell ref="H295:H299"/>
    <mergeCell ref="I295:I299"/>
    <mergeCell ref="J295:J299"/>
    <mergeCell ref="K295:K299"/>
    <mergeCell ref="I290:I294"/>
    <mergeCell ref="J290:J294"/>
    <mergeCell ref="K290:K294"/>
    <mergeCell ref="L290:L294"/>
    <mergeCell ref="M290:M294"/>
    <mergeCell ref="N290:N294"/>
    <mergeCell ref="E290:E294"/>
    <mergeCell ref="E295:E299"/>
    <mergeCell ref="L285:L289"/>
    <mergeCell ref="M285:M289"/>
    <mergeCell ref="N285:N289"/>
    <mergeCell ref="O285:O289"/>
    <mergeCell ref="B290:B294"/>
    <mergeCell ref="D290:D294"/>
    <mergeCell ref="F290:F294"/>
    <mergeCell ref="G290:G294"/>
    <mergeCell ref="H290:H294"/>
    <mergeCell ref="O280:O284"/>
    <mergeCell ref="B285:B289"/>
    <mergeCell ref="D285:D289"/>
    <mergeCell ref="F285:F289"/>
    <mergeCell ref="G285:G289"/>
    <mergeCell ref="H285:H289"/>
    <mergeCell ref="I285:I289"/>
    <mergeCell ref="J285:J289"/>
    <mergeCell ref="K285:K289"/>
    <mergeCell ref="I280:I284"/>
    <mergeCell ref="J280:J284"/>
    <mergeCell ref="K280:K284"/>
    <mergeCell ref="L280:L284"/>
    <mergeCell ref="M280:M284"/>
    <mergeCell ref="N280:N284"/>
    <mergeCell ref="E280:E284"/>
    <mergeCell ref="E285:E289"/>
    <mergeCell ref="L275:L279"/>
    <mergeCell ref="M275:M279"/>
    <mergeCell ref="N275:N279"/>
    <mergeCell ref="O275:O279"/>
    <mergeCell ref="B280:B284"/>
    <mergeCell ref="D280:D284"/>
    <mergeCell ref="F280:F284"/>
    <mergeCell ref="G280:G284"/>
    <mergeCell ref="H280:H284"/>
    <mergeCell ref="O270:O274"/>
    <mergeCell ref="B275:B279"/>
    <mergeCell ref="D275:D279"/>
    <mergeCell ref="F275:F279"/>
    <mergeCell ref="G275:G279"/>
    <mergeCell ref="H275:H279"/>
    <mergeCell ref="I275:I279"/>
    <mergeCell ref="J275:J279"/>
    <mergeCell ref="K275:K279"/>
    <mergeCell ref="I270:I274"/>
    <mergeCell ref="J270:J274"/>
    <mergeCell ref="K270:K274"/>
    <mergeCell ref="L270:L274"/>
    <mergeCell ref="M270:M274"/>
    <mergeCell ref="N270:N274"/>
    <mergeCell ref="E270:E274"/>
    <mergeCell ref="E275:E279"/>
    <mergeCell ref="B270:B274"/>
    <mergeCell ref="D270:D274"/>
    <mergeCell ref="F270:F274"/>
    <mergeCell ref="G270:G274"/>
    <mergeCell ref="H270:H274"/>
    <mergeCell ref="O265:O269"/>
    <mergeCell ref="I265:I269"/>
    <mergeCell ref="J265:J269"/>
    <mergeCell ref="K265:K269"/>
    <mergeCell ref="L265:L269"/>
    <mergeCell ref="M265:M269"/>
    <mergeCell ref="N265:N269"/>
    <mergeCell ref="C265:C269"/>
    <mergeCell ref="E265:E269"/>
    <mergeCell ref="L260:L264"/>
    <mergeCell ref="M260:M264"/>
    <mergeCell ref="N260:N264"/>
    <mergeCell ref="O260:O264"/>
    <mergeCell ref="B265:B269"/>
    <mergeCell ref="D265:D269"/>
    <mergeCell ref="F265:F269"/>
    <mergeCell ref="G265:G269"/>
    <mergeCell ref="H265:H269"/>
    <mergeCell ref="B260:B264"/>
    <mergeCell ref="D260:D264"/>
    <mergeCell ref="F260:F264"/>
    <mergeCell ref="G260:G264"/>
    <mergeCell ref="H260:H264"/>
    <mergeCell ref="I260:I264"/>
    <mergeCell ref="J260:J264"/>
    <mergeCell ref="K260:K264"/>
    <mergeCell ref="I255:I259"/>
    <mergeCell ref="J255:J259"/>
    <mergeCell ref="K255:K259"/>
    <mergeCell ref="L255:L259"/>
    <mergeCell ref="M255:M259"/>
    <mergeCell ref="N255:N259"/>
    <mergeCell ref="C255:C259"/>
    <mergeCell ref="C260:C264"/>
    <mergeCell ref="E255:E259"/>
    <mergeCell ref="E260:E264"/>
    <mergeCell ref="L250:L254"/>
    <mergeCell ref="M250:M254"/>
    <mergeCell ref="N250:N254"/>
    <mergeCell ref="O250:O254"/>
    <mergeCell ref="B255:B259"/>
    <mergeCell ref="D255:D259"/>
    <mergeCell ref="F255:F259"/>
    <mergeCell ref="G255:G259"/>
    <mergeCell ref="H255:H259"/>
    <mergeCell ref="O255:O259"/>
    <mergeCell ref="B250:B254"/>
    <mergeCell ref="D250:D254"/>
    <mergeCell ref="F250:F254"/>
    <mergeCell ref="G250:G254"/>
    <mergeCell ref="H250:H254"/>
    <mergeCell ref="I250:I254"/>
    <mergeCell ref="J250:J254"/>
    <mergeCell ref="K250:K254"/>
    <mergeCell ref="I245:I249"/>
    <mergeCell ref="J245:J249"/>
    <mergeCell ref="K245:K249"/>
    <mergeCell ref="L245:L249"/>
    <mergeCell ref="M245:M249"/>
    <mergeCell ref="N245:N249"/>
    <mergeCell ref="C250:C254"/>
    <mergeCell ref="E245:E249"/>
    <mergeCell ref="E250:E254"/>
    <mergeCell ref="L240:L244"/>
    <mergeCell ref="M240:M244"/>
    <mergeCell ref="N240:N244"/>
    <mergeCell ref="O240:O244"/>
    <mergeCell ref="B245:B249"/>
    <mergeCell ref="D245:D249"/>
    <mergeCell ref="F245:F249"/>
    <mergeCell ref="G245:G249"/>
    <mergeCell ref="H245:H249"/>
    <mergeCell ref="O245:O249"/>
    <mergeCell ref="B240:B244"/>
    <mergeCell ref="D240:D244"/>
    <mergeCell ref="F240:F244"/>
    <mergeCell ref="G240:G244"/>
    <mergeCell ref="H240:H244"/>
    <mergeCell ref="I240:I244"/>
    <mergeCell ref="J240:J244"/>
    <mergeCell ref="K240:K244"/>
    <mergeCell ref="I235:I239"/>
    <mergeCell ref="J235:J239"/>
    <mergeCell ref="K235:K239"/>
    <mergeCell ref="L235:L239"/>
    <mergeCell ref="M235:M239"/>
    <mergeCell ref="N235:N239"/>
    <mergeCell ref="C235:C239"/>
    <mergeCell ref="E235:E239"/>
    <mergeCell ref="E240:E244"/>
    <mergeCell ref="L230:L234"/>
    <mergeCell ref="M230:M234"/>
    <mergeCell ref="N230:N234"/>
    <mergeCell ref="O230:O234"/>
    <mergeCell ref="B235:B239"/>
    <mergeCell ref="D235:D239"/>
    <mergeCell ref="F235:F239"/>
    <mergeCell ref="G235:G239"/>
    <mergeCell ref="H235:H239"/>
    <mergeCell ref="O225:O229"/>
    <mergeCell ref="B230:B234"/>
    <mergeCell ref="D230:D234"/>
    <mergeCell ref="F230:F234"/>
    <mergeCell ref="G230:G234"/>
    <mergeCell ref="H230:H234"/>
    <mergeCell ref="I230:I234"/>
    <mergeCell ref="J230:J234"/>
    <mergeCell ref="K230:K234"/>
    <mergeCell ref="I225:I229"/>
    <mergeCell ref="J225:J229"/>
    <mergeCell ref="K225:K229"/>
    <mergeCell ref="L225:L229"/>
    <mergeCell ref="M225:M229"/>
    <mergeCell ref="N225:N229"/>
    <mergeCell ref="C225:C229"/>
    <mergeCell ref="C230:C234"/>
    <mergeCell ref="E225:E229"/>
    <mergeCell ref="E230:E234"/>
    <mergeCell ref="O235:O239"/>
    <mergeCell ref="L220:L224"/>
    <mergeCell ref="M220:M224"/>
    <mergeCell ref="N220:N224"/>
    <mergeCell ref="O220:O224"/>
    <mergeCell ref="B225:B229"/>
    <mergeCell ref="D225:D229"/>
    <mergeCell ref="F225:F229"/>
    <mergeCell ref="G225:G229"/>
    <mergeCell ref="H225:H229"/>
    <mergeCell ref="O215:O219"/>
    <mergeCell ref="B220:B224"/>
    <mergeCell ref="D220:D224"/>
    <mergeCell ref="F220:F224"/>
    <mergeCell ref="G220:G224"/>
    <mergeCell ref="H220:H224"/>
    <mergeCell ref="I220:I224"/>
    <mergeCell ref="J220:J224"/>
    <mergeCell ref="K220:K224"/>
    <mergeCell ref="I215:I219"/>
    <mergeCell ref="J215:J219"/>
    <mergeCell ref="K215:K219"/>
    <mergeCell ref="L215:L219"/>
    <mergeCell ref="M215:M219"/>
    <mergeCell ref="N215:N219"/>
    <mergeCell ref="C215:C219"/>
    <mergeCell ref="C220:C224"/>
    <mergeCell ref="E215:E219"/>
    <mergeCell ref="E220:E224"/>
    <mergeCell ref="L210:L214"/>
    <mergeCell ref="M210:M214"/>
    <mergeCell ref="N210:N214"/>
    <mergeCell ref="O210:O214"/>
    <mergeCell ref="B215:B219"/>
    <mergeCell ref="D215:D219"/>
    <mergeCell ref="F215:F219"/>
    <mergeCell ref="G215:G219"/>
    <mergeCell ref="H215:H219"/>
    <mergeCell ref="O205:O209"/>
    <mergeCell ref="B210:B214"/>
    <mergeCell ref="D210:D214"/>
    <mergeCell ref="F210:F214"/>
    <mergeCell ref="G210:G214"/>
    <mergeCell ref="H210:H214"/>
    <mergeCell ref="I210:I214"/>
    <mergeCell ref="J210:J214"/>
    <mergeCell ref="K210:K214"/>
    <mergeCell ref="I205:I209"/>
    <mergeCell ref="J205:J209"/>
    <mergeCell ref="K205:K209"/>
    <mergeCell ref="L205:L209"/>
    <mergeCell ref="M205:M209"/>
    <mergeCell ref="N205:N209"/>
    <mergeCell ref="C210:C214"/>
    <mergeCell ref="C205:C209"/>
    <mergeCell ref="E205:E209"/>
    <mergeCell ref="E210:E214"/>
    <mergeCell ref="L200:L204"/>
    <mergeCell ref="M200:M204"/>
    <mergeCell ref="N200:N204"/>
    <mergeCell ref="O200:O204"/>
    <mergeCell ref="B205:B209"/>
    <mergeCell ref="D205:D209"/>
    <mergeCell ref="F205:F209"/>
    <mergeCell ref="G205:G209"/>
    <mergeCell ref="H205:H209"/>
    <mergeCell ref="O195:O199"/>
    <mergeCell ref="B200:B204"/>
    <mergeCell ref="D200:D204"/>
    <mergeCell ref="F200:F204"/>
    <mergeCell ref="G200:G204"/>
    <mergeCell ref="H200:H204"/>
    <mergeCell ref="I200:I204"/>
    <mergeCell ref="J200:J204"/>
    <mergeCell ref="K200:K204"/>
    <mergeCell ref="I195:I199"/>
    <mergeCell ref="J195:J199"/>
    <mergeCell ref="K195:K199"/>
    <mergeCell ref="L195:L199"/>
    <mergeCell ref="M195:M199"/>
    <mergeCell ref="N195:N199"/>
    <mergeCell ref="C195:C199"/>
    <mergeCell ref="C200:C204"/>
    <mergeCell ref="E195:E199"/>
    <mergeCell ref="E200:E204"/>
    <mergeCell ref="L190:L194"/>
    <mergeCell ref="M190:M194"/>
    <mergeCell ref="N190:N194"/>
    <mergeCell ref="O190:O194"/>
    <mergeCell ref="B195:B199"/>
    <mergeCell ref="D195:D199"/>
    <mergeCell ref="F195:F199"/>
    <mergeCell ref="G195:G199"/>
    <mergeCell ref="H195:H199"/>
    <mergeCell ref="O185:O189"/>
    <mergeCell ref="B190:B194"/>
    <mergeCell ref="D190:D194"/>
    <mergeCell ref="F190:F194"/>
    <mergeCell ref="G190:G194"/>
    <mergeCell ref="H190:H194"/>
    <mergeCell ref="I190:I194"/>
    <mergeCell ref="J190:J194"/>
    <mergeCell ref="K190:K194"/>
    <mergeCell ref="I185:I189"/>
    <mergeCell ref="J185:J189"/>
    <mergeCell ref="K185:K189"/>
    <mergeCell ref="L185:L189"/>
    <mergeCell ref="M185:M189"/>
    <mergeCell ref="N185:N189"/>
    <mergeCell ref="C185:C189"/>
    <mergeCell ref="C190:C194"/>
    <mergeCell ref="E185:E189"/>
    <mergeCell ref="E190:E194"/>
    <mergeCell ref="L180:L184"/>
    <mergeCell ref="M180:M184"/>
    <mergeCell ref="N180:N184"/>
    <mergeCell ref="O180:O184"/>
    <mergeCell ref="B185:B189"/>
    <mergeCell ref="D185:D189"/>
    <mergeCell ref="F185:F189"/>
    <mergeCell ref="G185:G189"/>
    <mergeCell ref="H185:H189"/>
    <mergeCell ref="O175:O179"/>
    <mergeCell ref="B180:B184"/>
    <mergeCell ref="D180:D184"/>
    <mergeCell ref="F180:F184"/>
    <mergeCell ref="G180:G184"/>
    <mergeCell ref="H180:H184"/>
    <mergeCell ref="I180:I184"/>
    <mergeCell ref="J180:J184"/>
    <mergeCell ref="K180:K184"/>
    <mergeCell ref="I175:I179"/>
    <mergeCell ref="J175:J179"/>
    <mergeCell ref="K175:K179"/>
    <mergeCell ref="L175:L179"/>
    <mergeCell ref="M175:M179"/>
    <mergeCell ref="N175:N179"/>
    <mergeCell ref="C180:C184"/>
    <mergeCell ref="C175:C179"/>
    <mergeCell ref="E175:E179"/>
    <mergeCell ref="E180:E184"/>
    <mergeCell ref="L170:L174"/>
    <mergeCell ref="M170:M174"/>
    <mergeCell ref="N170:N174"/>
    <mergeCell ref="O170:O174"/>
    <mergeCell ref="B175:B179"/>
    <mergeCell ref="D175:D179"/>
    <mergeCell ref="F175:F179"/>
    <mergeCell ref="G175:G179"/>
    <mergeCell ref="H175:H179"/>
    <mergeCell ref="O165:O169"/>
    <mergeCell ref="B170:B174"/>
    <mergeCell ref="D170:D174"/>
    <mergeCell ref="F170:F174"/>
    <mergeCell ref="G170:G174"/>
    <mergeCell ref="H170:H174"/>
    <mergeCell ref="I170:I174"/>
    <mergeCell ref="J170:J174"/>
    <mergeCell ref="K170:K174"/>
    <mergeCell ref="I165:I169"/>
    <mergeCell ref="J165:J169"/>
    <mergeCell ref="K165:K169"/>
    <mergeCell ref="L165:L169"/>
    <mergeCell ref="M165:M169"/>
    <mergeCell ref="N165:N169"/>
    <mergeCell ref="C165:C169"/>
    <mergeCell ref="C170:C174"/>
    <mergeCell ref="E165:E169"/>
    <mergeCell ref="E170:E174"/>
    <mergeCell ref="L160:L164"/>
    <mergeCell ref="M160:M164"/>
    <mergeCell ref="N160:N164"/>
    <mergeCell ref="O160:O164"/>
    <mergeCell ref="B165:B169"/>
    <mergeCell ref="D165:D169"/>
    <mergeCell ref="F165:F169"/>
    <mergeCell ref="G165:G169"/>
    <mergeCell ref="H165:H169"/>
    <mergeCell ref="O155:O159"/>
    <mergeCell ref="B160:B164"/>
    <mergeCell ref="D160:D164"/>
    <mergeCell ref="F160:F164"/>
    <mergeCell ref="G160:G164"/>
    <mergeCell ref="H160:H164"/>
    <mergeCell ref="I160:I164"/>
    <mergeCell ref="J160:J164"/>
    <mergeCell ref="K160:K164"/>
    <mergeCell ref="I155:I159"/>
    <mergeCell ref="J155:J159"/>
    <mergeCell ref="K155:K159"/>
    <mergeCell ref="L155:L159"/>
    <mergeCell ref="M155:M159"/>
    <mergeCell ref="N155:N159"/>
    <mergeCell ref="C155:C159"/>
    <mergeCell ref="C160:C164"/>
    <mergeCell ref="E155:E159"/>
    <mergeCell ref="E160:E164"/>
    <mergeCell ref="L150:L154"/>
    <mergeCell ref="M150:M154"/>
    <mergeCell ref="N150:N154"/>
    <mergeCell ref="O150:O154"/>
    <mergeCell ref="B155:B159"/>
    <mergeCell ref="D155:D159"/>
    <mergeCell ref="F155:F159"/>
    <mergeCell ref="G155:G159"/>
    <mergeCell ref="H155:H159"/>
    <mergeCell ref="O145:O149"/>
    <mergeCell ref="B150:B154"/>
    <mergeCell ref="D150:D154"/>
    <mergeCell ref="F150:F154"/>
    <mergeCell ref="G150:G154"/>
    <mergeCell ref="H150:H154"/>
    <mergeCell ref="I150:I154"/>
    <mergeCell ref="J150:J154"/>
    <mergeCell ref="K150:K154"/>
    <mergeCell ref="I145:I149"/>
    <mergeCell ref="J145:J149"/>
    <mergeCell ref="K145:K149"/>
    <mergeCell ref="L145:L149"/>
    <mergeCell ref="M145:M149"/>
    <mergeCell ref="N145:N149"/>
    <mergeCell ref="C150:C154"/>
    <mergeCell ref="E145:E149"/>
    <mergeCell ref="E150:E154"/>
    <mergeCell ref="L140:L144"/>
    <mergeCell ref="M140:M144"/>
    <mergeCell ref="N140:N144"/>
    <mergeCell ref="O140:O144"/>
    <mergeCell ref="B145:B149"/>
    <mergeCell ref="D145:D149"/>
    <mergeCell ref="F145:F149"/>
    <mergeCell ref="G145:G149"/>
    <mergeCell ref="H145:H149"/>
    <mergeCell ref="O135:O139"/>
    <mergeCell ref="B140:B144"/>
    <mergeCell ref="D140:D144"/>
    <mergeCell ref="F140:F144"/>
    <mergeCell ref="G140:G144"/>
    <mergeCell ref="H140:H144"/>
    <mergeCell ref="I140:I144"/>
    <mergeCell ref="J140:J144"/>
    <mergeCell ref="K140:K144"/>
    <mergeCell ref="I135:I139"/>
    <mergeCell ref="J135:J139"/>
    <mergeCell ref="K135:K139"/>
    <mergeCell ref="L135:L139"/>
    <mergeCell ref="M135:M139"/>
    <mergeCell ref="N135:N139"/>
    <mergeCell ref="E135:E139"/>
    <mergeCell ref="E140:E144"/>
    <mergeCell ref="L130:L134"/>
    <mergeCell ref="M130:M134"/>
    <mergeCell ref="N130:N134"/>
    <mergeCell ref="O130:O134"/>
    <mergeCell ref="B135:B139"/>
    <mergeCell ref="D135:D139"/>
    <mergeCell ref="F135:F139"/>
    <mergeCell ref="G135:G139"/>
    <mergeCell ref="H135:H139"/>
    <mergeCell ref="O125:O129"/>
    <mergeCell ref="B130:B134"/>
    <mergeCell ref="D130:D134"/>
    <mergeCell ref="F130:F134"/>
    <mergeCell ref="G130:G134"/>
    <mergeCell ref="H130:H134"/>
    <mergeCell ref="I130:I134"/>
    <mergeCell ref="J130:J134"/>
    <mergeCell ref="K130:K134"/>
    <mergeCell ref="I125:I129"/>
    <mergeCell ref="J125:J129"/>
    <mergeCell ref="K125:K129"/>
    <mergeCell ref="L125:L129"/>
    <mergeCell ref="M125:M129"/>
    <mergeCell ref="N125:N129"/>
    <mergeCell ref="E125:E129"/>
    <mergeCell ref="E130:E134"/>
    <mergeCell ref="L120:L124"/>
    <mergeCell ref="M120:M124"/>
    <mergeCell ref="N120:N124"/>
    <mergeCell ref="O120:O124"/>
    <mergeCell ref="B125:B129"/>
    <mergeCell ref="D125:D129"/>
    <mergeCell ref="F125:F129"/>
    <mergeCell ref="G125:G129"/>
    <mergeCell ref="H125:H129"/>
    <mergeCell ref="O115:O119"/>
    <mergeCell ref="B120:B124"/>
    <mergeCell ref="D120:D124"/>
    <mergeCell ref="F120:F124"/>
    <mergeCell ref="G120:G124"/>
    <mergeCell ref="H120:H124"/>
    <mergeCell ref="I120:I124"/>
    <mergeCell ref="J120:J124"/>
    <mergeCell ref="K120:K124"/>
    <mergeCell ref="I115:I119"/>
    <mergeCell ref="J115:J119"/>
    <mergeCell ref="K115:K119"/>
    <mergeCell ref="L115:L119"/>
    <mergeCell ref="M115:M119"/>
    <mergeCell ref="N115:N119"/>
    <mergeCell ref="C115:C119"/>
    <mergeCell ref="E115:E119"/>
    <mergeCell ref="E120:E124"/>
    <mergeCell ref="L110:L114"/>
    <mergeCell ref="M110:M114"/>
    <mergeCell ref="N110:N114"/>
    <mergeCell ref="O110:O114"/>
    <mergeCell ref="B115:B119"/>
    <mergeCell ref="D115:D119"/>
    <mergeCell ref="F115:F119"/>
    <mergeCell ref="G115:G119"/>
    <mergeCell ref="H115:H119"/>
    <mergeCell ref="O105:O109"/>
    <mergeCell ref="B110:B114"/>
    <mergeCell ref="D110:D114"/>
    <mergeCell ref="F110:F114"/>
    <mergeCell ref="G110:G114"/>
    <mergeCell ref="H110:H114"/>
    <mergeCell ref="I110:I114"/>
    <mergeCell ref="J110:J114"/>
    <mergeCell ref="K110:K114"/>
    <mergeCell ref="I105:I109"/>
    <mergeCell ref="J105:J109"/>
    <mergeCell ref="K105:K109"/>
    <mergeCell ref="L105:L109"/>
    <mergeCell ref="M105:M109"/>
    <mergeCell ref="N105:N109"/>
    <mergeCell ref="C105:C109"/>
    <mergeCell ref="C110:C114"/>
    <mergeCell ref="E105:E109"/>
    <mergeCell ref="E110:E114"/>
    <mergeCell ref="L100:L104"/>
    <mergeCell ref="M100:M104"/>
    <mergeCell ref="N100:N104"/>
    <mergeCell ref="O100:O104"/>
    <mergeCell ref="B105:B109"/>
    <mergeCell ref="D105:D109"/>
    <mergeCell ref="F105:F109"/>
    <mergeCell ref="G105:G109"/>
    <mergeCell ref="H105:H109"/>
    <mergeCell ref="O95:O99"/>
    <mergeCell ref="B100:B104"/>
    <mergeCell ref="D100:D104"/>
    <mergeCell ref="F100:F104"/>
    <mergeCell ref="G100:G104"/>
    <mergeCell ref="H100:H104"/>
    <mergeCell ref="I100:I104"/>
    <mergeCell ref="J100:J104"/>
    <mergeCell ref="K100:K104"/>
    <mergeCell ref="I95:I99"/>
    <mergeCell ref="J95:J99"/>
    <mergeCell ref="K95:K99"/>
    <mergeCell ref="L95:L99"/>
    <mergeCell ref="M95:M99"/>
    <mergeCell ref="N95:N99"/>
    <mergeCell ref="C100:C104"/>
    <mergeCell ref="E95:E99"/>
    <mergeCell ref="E100:E104"/>
    <mergeCell ref="L90:L94"/>
    <mergeCell ref="M90:M94"/>
    <mergeCell ref="N90:N94"/>
    <mergeCell ref="O90:O94"/>
    <mergeCell ref="B95:B99"/>
    <mergeCell ref="D95:D99"/>
    <mergeCell ref="F95:F99"/>
    <mergeCell ref="G95:G99"/>
    <mergeCell ref="H95:H99"/>
    <mergeCell ref="O85:O89"/>
    <mergeCell ref="B90:B94"/>
    <mergeCell ref="D90:D94"/>
    <mergeCell ref="F90:F94"/>
    <mergeCell ref="G90:G94"/>
    <mergeCell ref="H90:H94"/>
    <mergeCell ref="I90:I94"/>
    <mergeCell ref="J90:J94"/>
    <mergeCell ref="K90:K94"/>
    <mergeCell ref="I85:I89"/>
    <mergeCell ref="J85:J89"/>
    <mergeCell ref="K85:K89"/>
    <mergeCell ref="L85:L89"/>
    <mergeCell ref="M85:M89"/>
    <mergeCell ref="N85:N89"/>
    <mergeCell ref="C85:C89"/>
    <mergeCell ref="C90:C94"/>
    <mergeCell ref="E90:E94"/>
    <mergeCell ref="L80:L84"/>
    <mergeCell ref="M80:M84"/>
    <mergeCell ref="N80:N84"/>
    <mergeCell ref="O80:O84"/>
    <mergeCell ref="B85:B89"/>
    <mergeCell ref="D85:D89"/>
    <mergeCell ref="F85:F89"/>
    <mergeCell ref="G85:G89"/>
    <mergeCell ref="H85:H89"/>
    <mergeCell ref="O75:O79"/>
    <mergeCell ref="B80:B84"/>
    <mergeCell ref="D80:D84"/>
    <mergeCell ref="F80:F84"/>
    <mergeCell ref="G80:G84"/>
    <mergeCell ref="H80:H84"/>
    <mergeCell ref="I80:I84"/>
    <mergeCell ref="J80:J84"/>
    <mergeCell ref="K80:K84"/>
    <mergeCell ref="I75:I79"/>
    <mergeCell ref="J75:J79"/>
    <mergeCell ref="K75:K79"/>
    <mergeCell ref="L75:L79"/>
    <mergeCell ref="M75:M79"/>
    <mergeCell ref="N75:N79"/>
    <mergeCell ref="C75:C79"/>
    <mergeCell ref="C80:C84"/>
    <mergeCell ref="L70:L74"/>
    <mergeCell ref="M70:M74"/>
    <mergeCell ref="N70:N74"/>
    <mergeCell ref="O70:O74"/>
    <mergeCell ref="B75:B79"/>
    <mergeCell ref="D75:D79"/>
    <mergeCell ref="F75:F79"/>
    <mergeCell ref="G75:G79"/>
    <mergeCell ref="H75:H79"/>
    <mergeCell ref="O65:O69"/>
    <mergeCell ref="B70:B74"/>
    <mergeCell ref="D70:D74"/>
    <mergeCell ref="F70:F74"/>
    <mergeCell ref="G70:G74"/>
    <mergeCell ref="H70:H74"/>
    <mergeCell ref="I70:I74"/>
    <mergeCell ref="J70:J74"/>
    <mergeCell ref="K70:K74"/>
    <mergeCell ref="I65:I69"/>
    <mergeCell ref="J65:J69"/>
    <mergeCell ref="K65:K69"/>
    <mergeCell ref="L65:L69"/>
    <mergeCell ref="M65:M69"/>
    <mergeCell ref="N65:N69"/>
    <mergeCell ref="C65:C69"/>
    <mergeCell ref="C70:C74"/>
    <mergeCell ref="L60:L64"/>
    <mergeCell ref="M60:M64"/>
    <mergeCell ref="N60:N64"/>
    <mergeCell ref="O60:O64"/>
    <mergeCell ref="B65:B69"/>
    <mergeCell ref="D65:D69"/>
    <mergeCell ref="F65:F69"/>
    <mergeCell ref="G65:G69"/>
    <mergeCell ref="H65:H69"/>
    <mergeCell ref="O55:O59"/>
    <mergeCell ref="B60:B64"/>
    <mergeCell ref="D60:D64"/>
    <mergeCell ref="F60:F64"/>
    <mergeCell ref="G60:G64"/>
    <mergeCell ref="H60:H64"/>
    <mergeCell ref="I60:I64"/>
    <mergeCell ref="J60:J64"/>
    <mergeCell ref="K60:K64"/>
    <mergeCell ref="I55:I59"/>
    <mergeCell ref="J55:J59"/>
    <mergeCell ref="K55:K59"/>
    <mergeCell ref="L55:L59"/>
    <mergeCell ref="M55:M59"/>
    <mergeCell ref="N55:N59"/>
    <mergeCell ref="C55:C59"/>
    <mergeCell ref="C60:C64"/>
    <mergeCell ref="L50:L54"/>
    <mergeCell ref="M50:M54"/>
    <mergeCell ref="N50:N54"/>
    <mergeCell ref="O50:O54"/>
    <mergeCell ref="B55:B59"/>
    <mergeCell ref="D55:D59"/>
    <mergeCell ref="F55:F59"/>
    <mergeCell ref="G55:G59"/>
    <mergeCell ref="H55:H59"/>
    <mergeCell ref="O45:O49"/>
    <mergeCell ref="B50:B54"/>
    <mergeCell ref="D50:D54"/>
    <mergeCell ref="F50:F54"/>
    <mergeCell ref="G50:G54"/>
    <mergeCell ref="H50:H54"/>
    <mergeCell ref="I50:I54"/>
    <mergeCell ref="J50:J54"/>
    <mergeCell ref="K50:K54"/>
    <mergeCell ref="I45:I49"/>
    <mergeCell ref="J45:J49"/>
    <mergeCell ref="K45:K49"/>
    <mergeCell ref="L45:L49"/>
    <mergeCell ref="M45:M49"/>
    <mergeCell ref="N45:N49"/>
    <mergeCell ref="C45:C49"/>
    <mergeCell ref="C50:C54"/>
    <mergeCell ref="L40:L44"/>
    <mergeCell ref="M40:M44"/>
    <mergeCell ref="N40:N44"/>
    <mergeCell ref="O40:O44"/>
    <mergeCell ref="B45:B49"/>
    <mergeCell ref="D45:D49"/>
    <mergeCell ref="F45:F49"/>
    <mergeCell ref="G45:G49"/>
    <mergeCell ref="H45:H49"/>
    <mergeCell ref="O35:O39"/>
    <mergeCell ref="B40:B44"/>
    <mergeCell ref="D40:D44"/>
    <mergeCell ref="F40:F44"/>
    <mergeCell ref="G40:G44"/>
    <mergeCell ref="H40:H44"/>
    <mergeCell ref="I40:I44"/>
    <mergeCell ref="J40:J44"/>
    <mergeCell ref="K40:K44"/>
    <mergeCell ref="I35:I39"/>
    <mergeCell ref="J35:J39"/>
    <mergeCell ref="K35:K39"/>
    <mergeCell ref="L35:L39"/>
    <mergeCell ref="M35:M39"/>
    <mergeCell ref="N35:N39"/>
    <mergeCell ref="C35:C39"/>
    <mergeCell ref="C40:C44"/>
    <mergeCell ref="L30:L34"/>
    <mergeCell ref="M30:M34"/>
    <mergeCell ref="N30:N34"/>
    <mergeCell ref="O30:O34"/>
    <mergeCell ref="B35:B39"/>
    <mergeCell ref="D35:D39"/>
    <mergeCell ref="F35:F39"/>
    <mergeCell ref="G35:G39"/>
    <mergeCell ref="H35:H39"/>
    <mergeCell ref="O25:O29"/>
    <mergeCell ref="B30:B34"/>
    <mergeCell ref="D30:D34"/>
    <mergeCell ref="F30:F34"/>
    <mergeCell ref="G30:G34"/>
    <mergeCell ref="H30:H34"/>
    <mergeCell ref="I30:I34"/>
    <mergeCell ref="J30:J34"/>
    <mergeCell ref="K30:K34"/>
    <mergeCell ref="I25:I29"/>
    <mergeCell ref="J25:J29"/>
    <mergeCell ref="K25:K29"/>
    <mergeCell ref="L25:L29"/>
    <mergeCell ref="M25:M29"/>
    <mergeCell ref="N25:N29"/>
    <mergeCell ref="C25:C29"/>
    <mergeCell ref="C30:C34"/>
    <mergeCell ref="L20:L24"/>
    <mergeCell ref="M20:M24"/>
    <mergeCell ref="N20:N24"/>
    <mergeCell ref="O20:O24"/>
    <mergeCell ref="B25:B29"/>
    <mergeCell ref="D25:D29"/>
    <mergeCell ref="F25:F29"/>
    <mergeCell ref="G25:G29"/>
    <mergeCell ref="H25:H29"/>
    <mergeCell ref="O15:O19"/>
    <mergeCell ref="B20:B24"/>
    <mergeCell ref="D20:D24"/>
    <mergeCell ref="F20:F24"/>
    <mergeCell ref="G20:G24"/>
    <mergeCell ref="H20:H24"/>
    <mergeCell ref="I20:I24"/>
    <mergeCell ref="J20:J24"/>
    <mergeCell ref="K20:K24"/>
    <mergeCell ref="I15:I19"/>
    <mergeCell ref="J15:J19"/>
    <mergeCell ref="K15:K19"/>
    <mergeCell ref="L15:L19"/>
    <mergeCell ref="M15:M19"/>
    <mergeCell ref="N15:N19"/>
    <mergeCell ref="L10:L14"/>
    <mergeCell ref="M10:M14"/>
    <mergeCell ref="N10:N14"/>
    <mergeCell ref="O10:O14"/>
    <mergeCell ref="B15:B19"/>
    <mergeCell ref="D15:D19"/>
    <mergeCell ref="F15:F19"/>
    <mergeCell ref="G15:G19"/>
    <mergeCell ref="H15:H19"/>
    <mergeCell ref="O5:O9"/>
    <mergeCell ref="B10:B14"/>
    <mergeCell ref="D10:D14"/>
    <mergeCell ref="F10:F14"/>
    <mergeCell ref="G10:G14"/>
    <mergeCell ref="H10:H14"/>
    <mergeCell ref="I10:I14"/>
    <mergeCell ref="J10:J14"/>
    <mergeCell ref="K10:K14"/>
    <mergeCell ref="I5:I9"/>
    <mergeCell ref="J5:J9"/>
    <mergeCell ref="K5:K9"/>
    <mergeCell ref="L5:L9"/>
    <mergeCell ref="M5:M9"/>
    <mergeCell ref="N5:N9"/>
    <mergeCell ref="B5:B9"/>
    <mergeCell ref="D5:D9"/>
    <mergeCell ref="F5:F9"/>
    <mergeCell ref="G5:G9"/>
    <mergeCell ref="H5:H9"/>
    <mergeCell ref="P290:P294"/>
    <mergeCell ref="P300:P304"/>
    <mergeCell ref="P310:P314"/>
    <mergeCell ref="P320:P324"/>
    <mergeCell ref="P330:P334"/>
    <mergeCell ref="P10:P14"/>
    <mergeCell ref="P20:P24"/>
    <mergeCell ref="P30:P34"/>
    <mergeCell ref="P40:P44"/>
    <mergeCell ref="P50:P54"/>
    <mergeCell ref="P60:P64"/>
    <mergeCell ref="P70:P74"/>
    <mergeCell ref="P80:P84"/>
    <mergeCell ref="P90:P94"/>
    <mergeCell ref="P100:P104"/>
    <mergeCell ref="P110:P114"/>
    <mergeCell ref="P120:P124"/>
    <mergeCell ref="P130:P134"/>
    <mergeCell ref="P140:P144"/>
    <mergeCell ref="P150:P154"/>
    <mergeCell ref="P160:P164"/>
    <mergeCell ref="P170:P174"/>
    <mergeCell ref="P255:P259"/>
    <mergeCell ref="P265:P269"/>
    <mergeCell ref="P275:P279"/>
    <mergeCell ref="P340:P344"/>
    <mergeCell ref="P350:P354"/>
    <mergeCell ref="P360:P364"/>
    <mergeCell ref="P370:P374"/>
    <mergeCell ref="P380:P384"/>
    <mergeCell ref="P390:P394"/>
    <mergeCell ref="P25:P29"/>
    <mergeCell ref="P35:P39"/>
    <mergeCell ref="P65:P69"/>
    <mergeCell ref="P85:P89"/>
    <mergeCell ref="P105:P109"/>
    <mergeCell ref="P135:P139"/>
    <mergeCell ref="P175:P179"/>
    <mergeCell ref="P215:P219"/>
    <mergeCell ref="P285:P289"/>
    <mergeCell ref="P295:P299"/>
    <mergeCell ref="P305:P309"/>
    <mergeCell ref="P315:P319"/>
    <mergeCell ref="P325:P329"/>
    <mergeCell ref="P345:P349"/>
    <mergeCell ref="P385:P389"/>
    <mergeCell ref="P180:P184"/>
    <mergeCell ref="P190:P194"/>
    <mergeCell ref="P200:P204"/>
    <mergeCell ref="P210:P214"/>
    <mergeCell ref="P220:P224"/>
    <mergeCell ref="P230:P234"/>
    <mergeCell ref="P250:P254"/>
    <mergeCell ref="P240:P244"/>
    <mergeCell ref="P260:P264"/>
    <mergeCell ref="P270:P274"/>
    <mergeCell ref="P280:P284"/>
  </mergeCells>
  <phoneticPr fontId="2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A3E2F-1548-4C8D-87AB-695EDC77BE09}">
  <dimension ref="A1:A79"/>
  <sheetViews>
    <sheetView topLeftCell="A46" workbookViewId="0"/>
  </sheetViews>
  <sheetFormatPr defaultRowHeight="15" x14ac:dyDescent="0.25"/>
  <cols>
    <col min="1" max="1" width="56.28515625" customWidth="1"/>
  </cols>
  <sheetData>
    <row r="1" spans="1:1" x14ac:dyDescent="0.25">
      <c r="A1" t="s">
        <v>265</v>
      </c>
    </row>
    <row r="2" spans="1:1" x14ac:dyDescent="0.25">
      <c r="A2" t="s">
        <v>101</v>
      </c>
    </row>
    <row r="3" spans="1:1" x14ac:dyDescent="0.25">
      <c r="A3" t="s">
        <v>102</v>
      </c>
    </row>
    <row r="4" spans="1:1" x14ac:dyDescent="0.25">
      <c r="A4" t="s">
        <v>103</v>
      </c>
    </row>
    <row r="5" spans="1:1" x14ac:dyDescent="0.25">
      <c r="A5" t="s">
        <v>104</v>
      </c>
    </row>
    <row r="6" spans="1:1" x14ac:dyDescent="0.25">
      <c r="A6" t="s">
        <v>105</v>
      </c>
    </row>
    <row r="7" spans="1:1" x14ac:dyDescent="0.25">
      <c r="A7" t="s">
        <v>106</v>
      </c>
    </row>
    <row r="8" spans="1:1" x14ac:dyDescent="0.25">
      <c r="A8" t="s">
        <v>107</v>
      </c>
    </row>
    <row r="9" spans="1:1" x14ac:dyDescent="0.25">
      <c r="A9" t="s">
        <v>108</v>
      </c>
    </row>
    <row r="10" spans="1:1" x14ac:dyDescent="0.25">
      <c r="A10" t="s">
        <v>109</v>
      </c>
    </row>
    <row r="11" spans="1:1" x14ac:dyDescent="0.25">
      <c r="A11" t="s">
        <v>244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247</v>
      </c>
    </row>
    <row r="17" spans="1:1" x14ac:dyDescent="0.25">
      <c r="A17" t="s">
        <v>250</v>
      </c>
    </row>
    <row r="18" spans="1:1" x14ac:dyDescent="0.25">
      <c r="A18" t="s">
        <v>223</v>
      </c>
    </row>
    <row r="19" spans="1:1" x14ac:dyDescent="0.25">
      <c r="A19" t="s">
        <v>235</v>
      </c>
    </row>
    <row r="20" spans="1:1" x14ac:dyDescent="0.25">
      <c r="A20" t="s">
        <v>114</v>
      </c>
    </row>
    <row r="21" spans="1:1" x14ac:dyDescent="0.25">
      <c r="A21" t="s">
        <v>224</v>
      </c>
    </row>
    <row r="22" spans="1:1" x14ac:dyDescent="0.25">
      <c r="A22" t="s">
        <v>241</v>
      </c>
    </row>
    <row r="23" spans="1:1" x14ac:dyDescent="0.25">
      <c r="A23" t="s">
        <v>592</v>
      </c>
    </row>
    <row r="24" spans="1:1" x14ac:dyDescent="0.25">
      <c r="A24" t="s">
        <v>115</v>
      </c>
    </row>
    <row r="25" spans="1:1" x14ac:dyDescent="0.25">
      <c r="A25" t="s">
        <v>116</v>
      </c>
    </row>
    <row r="26" spans="1:1" x14ac:dyDescent="0.25">
      <c r="A26" t="s">
        <v>229</v>
      </c>
    </row>
    <row r="27" spans="1:1" x14ac:dyDescent="0.25">
      <c r="A27" t="s">
        <v>117</v>
      </c>
    </row>
    <row r="28" spans="1:1" x14ac:dyDescent="0.25">
      <c r="A28" t="s">
        <v>118</v>
      </c>
    </row>
    <row r="29" spans="1:1" x14ac:dyDescent="0.25">
      <c r="A29" t="s">
        <v>252</v>
      </c>
    </row>
    <row r="30" spans="1:1" x14ac:dyDescent="0.25">
      <c r="A30" t="s">
        <v>237</v>
      </c>
    </row>
    <row r="31" spans="1:1" x14ac:dyDescent="0.25">
      <c r="A31" t="s">
        <v>240</v>
      </c>
    </row>
    <row r="32" spans="1:1" x14ac:dyDescent="0.25">
      <c r="A32" t="s">
        <v>230</v>
      </c>
    </row>
    <row r="33" spans="1:1" x14ac:dyDescent="0.25">
      <c r="A33" t="s">
        <v>245</v>
      </c>
    </row>
    <row r="34" spans="1:1" x14ac:dyDescent="0.25">
      <c r="A34" t="s">
        <v>251</v>
      </c>
    </row>
    <row r="35" spans="1:1" x14ac:dyDescent="0.25">
      <c r="A35" s="96" t="s">
        <v>233</v>
      </c>
    </row>
    <row r="36" spans="1:1" x14ac:dyDescent="0.25">
      <c r="A36" s="96" t="s">
        <v>239</v>
      </c>
    </row>
    <row r="37" spans="1:1" x14ac:dyDescent="0.25">
      <c r="A37" s="96" t="s">
        <v>598</v>
      </c>
    </row>
    <row r="38" spans="1:1" x14ac:dyDescent="0.25">
      <c r="A38" s="96" t="s">
        <v>348</v>
      </c>
    </row>
    <row r="39" spans="1:1" x14ac:dyDescent="0.25">
      <c r="A39" t="s">
        <v>119</v>
      </c>
    </row>
    <row r="40" spans="1:1" x14ac:dyDescent="0.25">
      <c r="A40" t="s">
        <v>264</v>
      </c>
    </row>
    <row r="41" spans="1:1" x14ac:dyDescent="0.25">
      <c r="A41" t="s">
        <v>249</v>
      </c>
    </row>
    <row r="42" spans="1:1" x14ac:dyDescent="0.25">
      <c r="A42" t="s">
        <v>228</v>
      </c>
    </row>
    <row r="43" spans="1:1" x14ac:dyDescent="0.25">
      <c r="A43" t="s">
        <v>121</v>
      </c>
    </row>
    <row r="44" spans="1:1" x14ac:dyDescent="0.25">
      <c r="A44" t="s">
        <v>234</v>
      </c>
    </row>
    <row r="45" spans="1:1" x14ac:dyDescent="0.25">
      <c r="A45" t="s">
        <v>122</v>
      </c>
    </row>
    <row r="46" spans="1:1" x14ac:dyDescent="0.25">
      <c r="A46" t="s">
        <v>231</v>
      </c>
    </row>
    <row r="47" spans="1:1" x14ac:dyDescent="0.25">
      <c r="A47" t="s">
        <v>236</v>
      </c>
    </row>
    <row r="48" spans="1:1" x14ac:dyDescent="0.25">
      <c r="A48" t="s">
        <v>123</v>
      </c>
    </row>
    <row r="49" spans="1:1" x14ac:dyDescent="0.25">
      <c r="A49" t="s">
        <v>124</v>
      </c>
    </row>
    <row r="50" spans="1:1" x14ac:dyDescent="0.25">
      <c r="A50" t="s">
        <v>125</v>
      </c>
    </row>
    <row r="51" spans="1:1" x14ac:dyDescent="0.25">
      <c r="A51" t="s">
        <v>126</v>
      </c>
    </row>
    <row r="52" spans="1:1" x14ac:dyDescent="0.25">
      <c r="A52" t="s">
        <v>127</v>
      </c>
    </row>
    <row r="53" spans="1:1" x14ac:dyDescent="0.25">
      <c r="A53" t="s">
        <v>128</v>
      </c>
    </row>
    <row r="54" spans="1:1" x14ac:dyDescent="0.25">
      <c r="A54" t="s">
        <v>226</v>
      </c>
    </row>
    <row r="55" spans="1:1" x14ac:dyDescent="0.25">
      <c r="A55" t="s">
        <v>238</v>
      </c>
    </row>
    <row r="56" spans="1:1" x14ac:dyDescent="0.25">
      <c r="A56" t="s">
        <v>242</v>
      </c>
    </row>
    <row r="57" spans="1:1" x14ac:dyDescent="0.25">
      <c r="A57" t="s">
        <v>129</v>
      </c>
    </row>
    <row r="58" spans="1:1" x14ac:dyDescent="0.25">
      <c r="A58" t="s">
        <v>130</v>
      </c>
    </row>
    <row r="59" spans="1:1" x14ac:dyDescent="0.25">
      <c r="A59" t="s">
        <v>131</v>
      </c>
    </row>
    <row r="60" spans="1:1" x14ac:dyDescent="0.25">
      <c r="A60" t="s">
        <v>225</v>
      </c>
    </row>
    <row r="61" spans="1:1" x14ac:dyDescent="0.25">
      <c r="A61" t="s">
        <v>132</v>
      </c>
    </row>
    <row r="62" spans="1:1" x14ac:dyDescent="0.25">
      <c r="A62" t="s">
        <v>232</v>
      </c>
    </row>
    <row r="63" spans="1:1" x14ac:dyDescent="0.25">
      <c r="A63" t="s">
        <v>243</v>
      </c>
    </row>
    <row r="64" spans="1:1" x14ac:dyDescent="0.25">
      <c r="A64" t="s">
        <v>256</v>
      </c>
    </row>
    <row r="65" spans="1:1" x14ac:dyDescent="0.25">
      <c r="A65" t="s">
        <v>133</v>
      </c>
    </row>
    <row r="66" spans="1:1" x14ac:dyDescent="0.25">
      <c r="A66" t="s">
        <v>134</v>
      </c>
    </row>
    <row r="67" spans="1:1" x14ac:dyDescent="0.25">
      <c r="A67" t="s">
        <v>246</v>
      </c>
    </row>
    <row r="68" spans="1:1" x14ac:dyDescent="0.25">
      <c r="A68" t="s">
        <v>135</v>
      </c>
    </row>
    <row r="69" spans="1:1" x14ac:dyDescent="0.25">
      <c r="A69" t="s">
        <v>248</v>
      </c>
    </row>
    <row r="70" spans="1:1" x14ac:dyDescent="0.25">
      <c r="A70" t="s">
        <v>136</v>
      </c>
    </row>
    <row r="71" spans="1:1" x14ac:dyDescent="0.25">
      <c r="A71" t="s">
        <v>137</v>
      </c>
    </row>
    <row r="72" spans="1:1" x14ac:dyDescent="0.25">
      <c r="A72" t="s">
        <v>138</v>
      </c>
    </row>
    <row r="73" spans="1:1" x14ac:dyDescent="0.25">
      <c r="A73" t="s">
        <v>139</v>
      </c>
    </row>
    <row r="74" spans="1:1" x14ac:dyDescent="0.25">
      <c r="A74" t="s">
        <v>593</v>
      </c>
    </row>
    <row r="75" spans="1:1" x14ac:dyDescent="0.25">
      <c r="A75" t="s">
        <v>594</v>
      </c>
    </row>
    <row r="76" spans="1:1" x14ac:dyDescent="0.25">
      <c r="A76" t="s">
        <v>227</v>
      </c>
    </row>
    <row r="77" spans="1:1" x14ac:dyDescent="0.25">
      <c r="A77" t="s">
        <v>140</v>
      </c>
    </row>
    <row r="78" spans="1:1" x14ac:dyDescent="0.25">
      <c r="A78" t="s">
        <v>141</v>
      </c>
    </row>
    <row r="79" spans="1:1" x14ac:dyDescent="0.25">
      <c r="A79" t="s">
        <v>142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Individual Hospital Form</vt:lpstr>
      <vt:lpstr>Patient &amp; Seeker Data </vt:lpstr>
      <vt:lpstr>Reference Data</vt:lpstr>
      <vt:lpstr>Hospital Participants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Darren Verrette</dc:creator>
  <cp:lastModifiedBy>Darren Verrette</cp:lastModifiedBy>
  <dcterms:created xsi:type="dcterms:W3CDTF">2022-02-24T21:22:55Z</dcterms:created>
  <dcterms:modified xsi:type="dcterms:W3CDTF">2026-04-06T23:41:32Z</dcterms:modified>
</cp:coreProperties>
</file>