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90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20D5\"/>
    </mc:Choice>
  </mc:AlternateContent>
  <xr:revisionPtr revIDLastSave="0" documentId="8_{96390B00-6A0F-4272-B055-32FBD6E3D659}" xr6:coauthVersionLast="45" xr6:coauthVersionMax="45" xr10:uidLastSave="{00000000-0000-0000-0000-000000000000}"/>
  <bookViews>
    <workbookView xWindow="-120" yWindow="-120" windowWidth="15600" windowHeight="11760" tabRatio="778"/>
  </bookViews>
  <sheets>
    <sheet name="ANSWER SHEET 1" sheetId="8" r:id="rId1"/>
    <sheet name="ANSWER SHEET 2" sheetId="11" r:id="rId2"/>
    <sheet name="ANSWER SHEET 3" sheetId="10" r:id="rId3"/>
    <sheet name="WorkSheet1" sheetId="7" r:id="rId4"/>
    <sheet name="WorkSheet2" sheetId="12" r:id="rId5"/>
    <sheet name="WorkSheet3" sheetId="9" r:id="rId6"/>
    <sheet name="ANALYSIS" sheetId="13" r:id="rId7"/>
  </sheets>
  <definedNames>
    <definedName name="_xlnm.Print_Area" localSheetId="2">'ANSWER SHEET 3'!$A$1:$N$46</definedName>
    <definedName name="_xlnm.Print_Area" localSheetId="4">WorkSheet2!$B$1:$AL$46</definedName>
    <definedName name="_xlnm.Print_Titles" localSheetId="3">WorkSheet1!$1:$2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6" i="9" l="1"/>
  <c r="AA46" i="9"/>
  <c r="V46" i="9"/>
  <c r="Q46" i="9"/>
  <c r="L46" i="9"/>
  <c r="G46" i="9"/>
  <c r="AF45" i="9"/>
  <c r="AA45" i="9"/>
  <c r="V45" i="9"/>
  <c r="Q45" i="9"/>
  <c r="L45" i="9"/>
  <c r="G45" i="9"/>
  <c r="AF44" i="9"/>
  <c r="AA44" i="9"/>
  <c r="O14" i="13"/>
  <c r="V44" i="9"/>
  <c r="O13" i="13"/>
  <c r="O17" i="13"/>
  <c r="Q44" i="9"/>
  <c r="O12" i="13"/>
  <c r="L44" i="9"/>
  <c r="G44" i="9"/>
  <c r="O10" i="13"/>
  <c r="AF43" i="9"/>
  <c r="AA43" i="9"/>
  <c r="V43" i="9"/>
  <c r="Q43" i="9"/>
  <c r="L43" i="9"/>
  <c r="G43" i="9"/>
  <c r="AF42" i="9"/>
  <c r="AA42" i="9"/>
  <c r="V42" i="9"/>
  <c r="Q42" i="9"/>
  <c r="L42" i="9"/>
  <c r="G42" i="9"/>
  <c r="AA39" i="9"/>
  <c r="D39" i="9"/>
  <c r="AA38" i="9"/>
  <c r="D38" i="9"/>
  <c r="V37" i="9"/>
  <c r="D37" i="9"/>
  <c r="L36" i="9"/>
  <c r="D36" i="9"/>
  <c r="Q35" i="9"/>
  <c r="D35" i="9"/>
  <c r="AA34" i="9"/>
  <c r="D34" i="9"/>
  <c r="AA33" i="9"/>
  <c r="D33" i="9"/>
  <c r="G32" i="9"/>
  <c r="D32" i="9"/>
  <c r="AA31" i="9"/>
  <c r="D31" i="9"/>
  <c r="Q30" i="9"/>
  <c r="D30" i="9"/>
  <c r="L29" i="9"/>
  <c r="D29" i="9"/>
  <c r="G28" i="9"/>
  <c r="D28" i="9"/>
  <c r="Q27" i="9"/>
  <c r="D27" i="9"/>
  <c r="G26" i="9"/>
  <c r="D26" i="9"/>
  <c r="AA25" i="9"/>
  <c r="D25" i="9"/>
  <c r="G24" i="9"/>
  <c r="D24" i="9"/>
  <c r="L23" i="9"/>
  <c r="D23" i="9"/>
  <c r="Q22" i="9"/>
  <c r="D22" i="9"/>
  <c r="L21" i="9"/>
  <c r="D21" i="9"/>
  <c r="V20" i="9"/>
  <c r="D20" i="9"/>
  <c r="AA19" i="9"/>
  <c r="D19" i="9"/>
  <c r="AA18" i="9"/>
  <c r="D18" i="9"/>
  <c r="Q17" i="9"/>
  <c r="D17" i="9"/>
  <c r="L16" i="9"/>
  <c r="D16" i="9"/>
  <c r="G15" i="9"/>
  <c r="D15" i="9"/>
  <c r="G14" i="9"/>
  <c r="D14" i="9"/>
  <c r="V13" i="9"/>
  <c r="D13" i="9"/>
  <c r="AF12" i="9"/>
  <c r="D12" i="9"/>
  <c r="V11" i="9"/>
  <c r="D11" i="9"/>
  <c r="AF10" i="9"/>
  <c r="D10" i="9"/>
  <c r="V9" i="9"/>
  <c r="D9" i="9"/>
  <c r="AF8" i="9"/>
  <c r="D8" i="9"/>
  <c r="AF7" i="9"/>
  <c r="D7" i="9"/>
  <c r="Q6" i="9"/>
  <c r="D6" i="9"/>
  <c r="V5" i="9"/>
  <c r="D5" i="9"/>
  <c r="AF4" i="9"/>
  <c r="D4" i="9"/>
  <c r="AF2" i="9"/>
  <c r="AA2" i="9"/>
  <c r="V2" i="9"/>
  <c r="Q2" i="9"/>
  <c r="L2" i="9"/>
  <c r="G2" i="9"/>
  <c r="B2" i="9"/>
  <c r="D1" i="9"/>
  <c r="AF46" i="12"/>
  <c r="AA46" i="12"/>
  <c r="V46" i="12"/>
  <c r="Q46" i="12"/>
  <c r="L46" i="12"/>
  <c r="G46" i="12"/>
  <c r="AF45" i="12"/>
  <c r="AA45" i="12"/>
  <c r="V45" i="12"/>
  <c r="Q45" i="12"/>
  <c r="L45" i="12"/>
  <c r="G45" i="12"/>
  <c r="AF44" i="12"/>
  <c r="J15" i="13"/>
  <c r="AA44" i="12"/>
  <c r="J14" i="13"/>
  <c r="V44" i="12"/>
  <c r="Q44" i="12"/>
  <c r="J12" i="13"/>
  <c r="L44" i="12"/>
  <c r="J11" i="13"/>
  <c r="G44" i="12"/>
  <c r="J10" i="13"/>
  <c r="AF43" i="12"/>
  <c r="AA43" i="12"/>
  <c r="V43" i="12"/>
  <c r="Q43" i="12"/>
  <c r="L43" i="12"/>
  <c r="G43" i="12"/>
  <c r="AF42" i="12"/>
  <c r="AA42" i="12"/>
  <c r="V42" i="12"/>
  <c r="Q42" i="12"/>
  <c r="L42" i="12"/>
  <c r="G42" i="12"/>
  <c r="AA39" i="12"/>
  <c r="D39" i="12"/>
  <c r="AA38" i="12"/>
  <c r="D38" i="12"/>
  <c r="V37" i="12"/>
  <c r="D37" i="12"/>
  <c r="L36" i="12"/>
  <c r="D36" i="12"/>
  <c r="Q35" i="12"/>
  <c r="D35" i="12"/>
  <c r="AA34" i="12"/>
  <c r="D34" i="12"/>
  <c r="AA33" i="12"/>
  <c r="D33" i="12"/>
  <c r="G32" i="12"/>
  <c r="D32" i="12"/>
  <c r="AA31" i="12"/>
  <c r="D31" i="12"/>
  <c r="Q30" i="12"/>
  <c r="D30" i="12"/>
  <c r="L29" i="12"/>
  <c r="D29" i="12"/>
  <c r="G28" i="12"/>
  <c r="D28" i="12"/>
  <c r="Q27" i="12"/>
  <c r="D27" i="12"/>
  <c r="G26" i="12"/>
  <c r="D26" i="12"/>
  <c r="AA25" i="12"/>
  <c r="D25" i="12"/>
  <c r="G24" i="12"/>
  <c r="D24" i="12"/>
  <c r="L23" i="12"/>
  <c r="D23" i="12"/>
  <c r="Q22" i="12"/>
  <c r="D22" i="12"/>
  <c r="L21" i="12"/>
  <c r="D21" i="12"/>
  <c r="V20" i="12"/>
  <c r="D20" i="12"/>
  <c r="AA19" i="12"/>
  <c r="D19" i="12"/>
  <c r="AA18" i="12"/>
  <c r="D18" i="12"/>
  <c r="Q17" i="12"/>
  <c r="D17" i="12"/>
  <c r="L16" i="12"/>
  <c r="D16" i="12"/>
  <c r="G15" i="12"/>
  <c r="D15" i="12"/>
  <c r="G14" i="12"/>
  <c r="D14" i="12"/>
  <c r="V13" i="12"/>
  <c r="D13" i="12"/>
  <c r="AF12" i="12"/>
  <c r="D12" i="12"/>
  <c r="V11" i="12"/>
  <c r="D11" i="12"/>
  <c r="AF10" i="12"/>
  <c r="D10" i="12"/>
  <c r="V9" i="12"/>
  <c r="D9" i="12"/>
  <c r="AF8" i="12"/>
  <c r="D8" i="12"/>
  <c r="AF7" i="12"/>
  <c r="D7" i="12"/>
  <c r="Q6" i="12"/>
  <c r="D6" i="12"/>
  <c r="V5" i="12"/>
  <c r="D5" i="12"/>
  <c r="AF4" i="12"/>
  <c r="D4" i="12"/>
  <c r="AF2" i="12"/>
  <c r="AA2" i="12"/>
  <c r="V2" i="12"/>
  <c r="Q2" i="12"/>
  <c r="L2" i="12"/>
  <c r="G2" i="12"/>
  <c r="B2" i="12"/>
  <c r="J4" i="13"/>
  <c r="D1" i="12"/>
  <c r="AF46" i="7"/>
  <c r="AA46" i="7"/>
  <c r="V46" i="7"/>
  <c r="Q46" i="7"/>
  <c r="L46" i="7"/>
  <c r="G46" i="7"/>
  <c r="AF45" i="7"/>
  <c r="AA45" i="7"/>
  <c r="V45" i="7"/>
  <c r="Q45" i="7"/>
  <c r="L45" i="7"/>
  <c r="G45" i="7"/>
  <c r="AF44" i="7"/>
  <c r="E15" i="13"/>
  <c r="AA44" i="7"/>
  <c r="V44" i="7"/>
  <c r="E13" i="13"/>
  <c r="Q44" i="7"/>
  <c r="E12" i="13"/>
  <c r="L44" i="7"/>
  <c r="E11" i="13"/>
  <c r="E17" i="13"/>
  <c r="G44" i="7"/>
  <c r="AF43" i="7"/>
  <c r="AA43" i="7"/>
  <c r="V43" i="7"/>
  <c r="Q43" i="7"/>
  <c r="L43" i="7"/>
  <c r="G43" i="7"/>
  <c r="AF42" i="7"/>
  <c r="AA42" i="7"/>
  <c r="V42" i="7"/>
  <c r="Q42" i="7"/>
  <c r="L42" i="7"/>
  <c r="G42" i="7"/>
  <c r="AA39" i="7"/>
  <c r="D39" i="7"/>
  <c r="AA38" i="7"/>
  <c r="D38" i="7"/>
  <c r="V37" i="7"/>
  <c r="D37" i="7"/>
  <c r="L36" i="7"/>
  <c r="D36" i="7"/>
  <c r="Q35" i="7"/>
  <c r="D35" i="7"/>
  <c r="AA34" i="7"/>
  <c r="D34" i="7"/>
  <c r="AA33" i="7"/>
  <c r="D33" i="7"/>
  <c r="G32" i="7"/>
  <c r="D32" i="7"/>
  <c r="AA31" i="7"/>
  <c r="D31" i="7"/>
  <c r="Q30" i="7"/>
  <c r="D30" i="7"/>
  <c r="L29" i="7"/>
  <c r="D29" i="7"/>
  <c r="G28" i="7"/>
  <c r="D28" i="7"/>
  <c r="Q27" i="7"/>
  <c r="D27" i="7"/>
  <c r="G26" i="7"/>
  <c r="D26" i="7"/>
  <c r="AA25" i="7"/>
  <c r="D25" i="7"/>
  <c r="G24" i="7"/>
  <c r="D24" i="7"/>
  <c r="L23" i="7"/>
  <c r="D23" i="7"/>
  <c r="Q22" i="7"/>
  <c r="D22" i="7"/>
  <c r="L21" i="7"/>
  <c r="D21" i="7"/>
  <c r="V20" i="7"/>
  <c r="D20" i="7"/>
  <c r="AA19" i="7"/>
  <c r="D19" i="7"/>
  <c r="AA18" i="7"/>
  <c r="D18" i="7"/>
  <c r="Q17" i="7"/>
  <c r="D17" i="7"/>
  <c r="L16" i="7"/>
  <c r="D16" i="7"/>
  <c r="G15" i="7"/>
  <c r="D15" i="7"/>
  <c r="G14" i="7"/>
  <c r="D14" i="7"/>
  <c r="V13" i="7"/>
  <c r="D13" i="7"/>
  <c r="AF12" i="7"/>
  <c r="D12" i="7"/>
  <c r="V11" i="7"/>
  <c r="D11" i="7"/>
  <c r="AF10" i="7"/>
  <c r="D10" i="7"/>
  <c r="V9" i="7"/>
  <c r="D9" i="7"/>
  <c r="AF8" i="7"/>
  <c r="D8" i="7"/>
  <c r="AF7" i="7"/>
  <c r="D7" i="7"/>
  <c r="Q6" i="7"/>
  <c r="D6" i="7"/>
  <c r="V5" i="7"/>
  <c r="D5" i="7"/>
  <c r="AF4" i="7"/>
  <c r="D4" i="7"/>
  <c r="AF2" i="7"/>
  <c r="AA2" i="7"/>
  <c r="V2" i="7"/>
  <c r="Q2" i="7"/>
  <c r="L2" i="7"/>
  <c r="G2" i="7"/>
  <c r="D1" i="7"/>
  <c r="E14" i="9"/>
  <c r="H14" i="9"/>
  <c r="F14" i="9"/>
  <c r="E15" i="9"/>
  <c r="F15" i="9"/>
  <c r="E24" i="9"/>
  <c r="H24" i="9"/>
  <c r="F24" i="9"/>
  <c r="E26" i="9"/>
  <c r="H26" i="9"/>
  <c r="E28" i="9"/>
  <c r="F28" i="9"/>
  <c r="E32" i="9"/>
  <c r="F32" i="9"/>
  <c r="I16" i="9"/>
  <c r="M16" i="9"/>
  <c r="K16" i="9"/>
  <c r="K43" i="9"/>
  <c r="I21" i="9"/>
  <c r="K21" i="9"/>
  <c r="I23" i="9"/>
  <c r="K23" i="9"/>
  <c r="I29" i="9"/>
  <c r="I36" i="9"/>
  <c r="M36" i="9"/>
  <c r="K36" i="9"/>
  <c r="N17" i="9"/>
  <c r="P17" i="9"/>
  <c r="N6" i="9"/>
  <c r="R6" i="9"/>
  <c r="N22" i="9"/>
  <c r="P22" i="9"/>
  <c r="N27" i="9"/>
  <c r="P27" i="9"/>
  <c r="N30" i="9"/>
  <c r="N35" i="9"/>
  <c r="R35" i="9"/>
  <c r="S5" i="9"/>
  <c r="U5" i="9"/>
  <c r="S9" i="9"/>
  <c r="W9" i="9"/>
  <c r="S11" i="9"/>
  <c r="U11" i="9"/>
  <c r="S13" i="9"/>
  <c r="S20" i="9"/>
  <c r="U20" i="9"/>
  <c r="S37" i="9"/>
  <c r="U37" i="9"/>
  <c r="X18" i="9"/>
  <c r="Z18" i="9"/>
  <c r="X19" i="9"/>
  <c r="Z19" i="9"/>
  <c r="X25" i="9"/>
  <c r="Z25" i="9"/>
  <c r="AB25" i="9"/>
  <c r="X31" i="9"/>
  <c r="Z31" i="9"/>
  <c r="X33" i="9"/>
  <c r="X34" i="9"/>
  <c r="Z34" i="9"/>
  <c r="X38" i="9"/>
  <c r="Z38" i="9"/>
  <c r="X39" i="9"/>
  <c r="Z39" i="9"/>
  <c r="AC4" i="9"/>
  <c r="AE4" i="9"/>
  <c r="AC7" i="9"/>
  <c r="AE7" i="9"/>
  <c r="AC8" i="9"/>
  <c r="AE8" i="9"/>
  <c r="AC10" i="9"/>
  <c r="AG10" i="9"/>
  <c r="AG43" i="9"/>
  <c r="P15" i="13"/>
  <c r="Q15" i="13"/>
  <c r="AC12" i="9"/>
  <c r="Q23" i="10"/>
  <c r="Q45" i="10"/>
  <c r="Q44" i="10"/>
  <c r="Q43" i="10"/>
  <c r="Q42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52" i="10"/>
  <c r="Q10" i="10"/>
  <c r="E14" i="12"/>
  <c r="F14" i="12"/>
  <c r="E15" i="12"/>
  <c r="H15" i="12"/>
  <c r="F15" i="12"/>
  <c r="E24" i="12"/>
  <c r="F24" i="12"/>
  <c r="E26" i="12"/>
  <c r="E28" i="12"/>
  <c r="H28" i="12"/>
  <c r="E32" i="12"/>
  <c r="F32" i="12"/>
  <c r="I16" i="12"/>
  <c r="K16" i="12"/>
  <c r="I21" i="12"/>
  <c r="K21" i="12"/>
  <c r="I23" i="12"/>
  <c r="I29" i="12"/>
  <c r="K29" i="12"/>
  <c r="I36" i="12"/>
  <c r="K36" i="12"/>
  <c r="N17" i="12"/>
  <c r="R17" i="12"/>
  <c r="N6" i="12"/>
  <c r="P6" i="12"/>
  <c r="N22" i="12"/>
  <c r="N27" i="12"/>
  <c r="R27" i="12"/>
  <c r="N30" i="12"/>
  <c r="P30" i="12"/>
  <c r="N35" i="12"/>
  <c r="P35" i="12"/>
  <c r="S5" i="12"/>
  <c r="U5" i="12"/>
  <c r="U43" i="12"/>
  <c r="S9" i="12"/>
  <c r="W9" i="12"/>
  <c r="S11" i="12"/>
  <c r="U11" i="12"/>
  <c r="S13" i="12"/>
  <c r="U13" i="12"/>
  <c r="S20" i="12"/>
  <c r="S37" i="12"/>
  <c r="W37" i="12"/>
  <c r="U37" i="12"/>
  <c r="X18" i="12"/>
  <c r="Z18" i="12"/>
  <c r="X19" i="12"/>
  <c r="Z19" i="12"/>
  <c r="X25" i="12"/>
  <c r="X31" i="12"/>
  <c r="AB31" i="12"/>
  <c r="X33" i="12"/>
  <c r="Z33" i="12"/>
  <c r="X34" i="12"/>
  <c r="Z34" i="12"/>
  <c r="X38" i="12"/>
  <c r="Z38" i="12"/>
  <c r="X39" i="12"/>
  <c r="Z39" i="12"/>
  <c r="AC4" i="12"/>
  <c r="AE4" i="12"/>
  <c r="AC7" i="12"/>
  <c r="AG7" i="12"/>
  <c r="AE7" i="12"/>
  <c r="AC8" i="12"/>
  <c r="AG8" i="12"/>
  <c r="AC10" i="12"/>
  <c r="AE10" i="12"/>
  <c r="AC12" i="12"/>
  <c r="Q23" i="11"/>
  <c r="Q32" i="11"/>
  <c r="Q34" i="11"/>
  <c r="Q38" i="11"/>
  <c r="Q42" i="11"/>
  <c r="Q12" i="11"/>
  <c r="Q28" i="11"/>
  <c r="Q41" i="11"/>
  <c r="Q25" i="11"/>
  <c r="Q40" i="11"/>
  <c r="Q45" i="11"/>
  <c r="Q10" i="11"/>
  <c r="Q13" i="11"/>
  <c r="Q43" i="11"/>
  <c r="Q14" i="11"/>
  <c r="Q52" i="11"/>
  <c r="Q63" i="11"/>
  <c r="Q33" i="11"/>
  <c r="Q27" i="11"/>
  <c r="Q35" i="11"/>
  <c r="Q15" i="11"/>
  <c r="N17" i="7"/>
  <c r="R17" i="7"/>
  <c r="N6" i="7"/>
  <c r="R6" i="7"/>
  <c r="N22" i="7"/>
  <c r="N27" i="7"/>
  <c r="P27" i="7"/>
  <c r="N30" i="7"/>
  <c r="P30" i="7"/>
  <c r="N35" i="7"/>
  <c r="P35" i="7"/>
  <c r="Q23" i="8"/>
  <c r="Q27" i="8"/>
  <c r="Q35" i="8"/>
  <c r="Q15" i="8"/>
  <c r="Q40" i="8"/>
  <c r="E14" i="7"/>
  <c r="H14" i="7"/>
  <c r="E15" i="7"/>
  <c r="F15" i="7"/>
  <c r="E24" i="7"/>
  <c r="H24" i="7"/>
  <c r="E26" i="7"/>
  <c r="H26" i="7"/>
  <c r="F26" i="7"/>
  <c r="E28" i="7"/>
  <c r="F28" i="7"/>
  <c r="E32" i="7"/>
  <c r="H32" i="7"/>
  <c r="I16" i="7"/>
  <c r="K16" i="7"/>
  <c r="K43" i="7"/>
  <c r="K46" i="7"/>
  <c r="I21" i="7"/>
  <c r="K21" i="7"/>
  <c r="M21" i="7"/>
  <c r="I23" i="7"/>
  <c r="K23" i="7"/>
  <c r="I29" i="7"/>
  <c r="M29" i="7"/>
  <c r="I36" i="7"/>
  <c r="K36" i="7"/>
  <c r="S5" i="7"/>
  <c r="U5" i="7"/>
  <c r="S9" i="7"/>
  <c r="U9" i="7"/>
  <c r="S11" i="7"/>
  <c r="U11" i="7"/>
  <c r="S13" i="7"/>
  <c r="U13" i="7"/>
  <c r="S20" i="7"/>
  <c r="U20" i="7"/>
  <c r="S37" i="7"/>
  <c r="U37" i="7"/>
  <c r="X18" i="7"/>
  <c r="AB18" i="7"/>
  <c r="Z18" i="7"/>
  <c r="X19" i="7"/>
  <c r="Z19" i="7"/>
  <c r="X25" i="7"/>
  <c r="AB25" i="7"/>
  <c r="Z25" i="7"/>
  <c r="X31" i="7"/>
  <c r="Z31" i="7"/>
  <c r="X33" i="7"/>
  <c r="Z33" i="7"/>
  <c r="X34" i="7"/>
  <c r="Z34" i="7"/>
  <c r="X38" i="7"/>
  <c r="AB38" i="7"/>
  <c r="Z38" i="7"/>
  <c r="X39" i="7"/>
  <c r="Z39" i="7"/>
  <c r="AC4" i="7"/>
  <c r="AG4" i="7"/>
  <c r="AE4" i="7"/>
  <c r="AC7" i="7"/>
  <c r="AE7" i="7"/>
  <c r="AC8" i="7"/>
  <c r="AE8" i="7"/>
  <c r="AC10" i="7"/>
  <c r="AE10" i="7"/>
  <c r="AC12" i="7"/>
  <c r="AE12" i="7"/>
  <c r="Q44" i="11"/>
  <c r="Q39" i="11"/>
  <c r="Q37" i="11"/>
  <c r="Q36" i="11"/>
  <c r="Q31" i="11"/>
  <c r="Q30" i="11"/>
  <c r="Q29" i="11"/>
  <c r="Q26" i="11"/>
  <c r="Q24" i="11"/>
  <c r="Q22" i="11"/>
  <c r="Q21" i="11"/>
  <c r="Q20" i="11"/>
  <c r="Q19" i="11"/>
  <c r="Q18" i="11"/>
  <c r="Q17" i="11"/>
  <c r="Q16" i="11"/>
  <c r="Q11" i="11"/>
  <c r="M21" i="9"/>
  <c r="M23" i="9"/>
  <c r="O11" i="13"/>
  <c r="R17" i="9"/>
  <c r="R22" i="9"/>
  <c r="W5" i="9"/>
  <c r="W20" i="9"/>
  <c r="AB18" i="9"/>
  <c r="AB19" i="9"/>
  <c r="AG7" i="9"/>
  <c r="AG8" i="9"/>
  <c r="O15" i="13"/>
  <c r="H32" i="12"/>
  <c r="M29" i="12"/>
  <c r="W11" i="12"/>
  <c r="M16" i="7"/>
  <c r="M43" i="7"/>
  <c r="F11" i="13"/>
  <c r="G11" i="13"/>
  <c r="R27" i="7"/>
  <c r="W37" i="7"/>
  <c r="AG12" i="7"/>
  <c r="Q48" i="10"/>
  <c r="Q59" i="10"/>
  <c r="Q48" i="11"/>
  <c r="Q48" i="8"/>
  <c r="Q10" i="8"/>
  <c r="Q38" i="8"/>
  <c r="Q41" i="8"/>
  <c r="Q42" i="8"/>
  <c r="Q43" i="8"/>
  <c r="Q22" i="8"/>
  <c r="Q33" i="8"/>
  <c r="Q11" i="8"/>
  <c r="Q26" i="8"/>
  <c r="Q17" i="8"/>
  <c r="Q29" i="8"/>
  <c r="Q36" i="8"/>
  <c r="Q20" i="8"/>
  <c r="Q21" i="8"/>
  <c r="Q13" i="8"/>
  <c r="Q45" i="8"/>
  <c r="Q44" i="8"/>
  <c r="Q39" i="8"/>
  <c r="Q37" i="8"/>
  <c r="Q34" i="8"/>
  <c r="Q32" i="8"/>
  <c r="Q31" i="8"/>
  <c r="Q30" i="8"/>
  <c r="Q28" i="8"/>
  <c r="Q25" i="8"/>
  <c r="Q24" i="8"/>
  <c r="Q19" i="8"/>
  <c r="Q18" i="8"/>
  <c r="Q16" i="8"/>
  <c r="Q14" i="8"/>
  <c r="Q12" i="8"/>
  <c r="J3" i="13"/>
  <c r="O3" i="13"/>
  <c r="A2" i="12"/>
  <c r="A2" i="7"/>
  <c r="B2" i="7"/>
  <c r="E4" i="13"/>
  <c r="E3" i="13"/>
  <c r="A2" i="9"/>
  <c r="O4" i="13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N6" i="13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I6" i="13"/>
  <c r="O37" i="8"/>
  <c r="O38" i="8"/>
  <c r="O39" i="8"/>
  <c r="O40" i="8"/>
  <c r="O35" i="8"/>
  <c r="O36" i="8"/>
  <c r="O10" i="8"/>
  <c r="O46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41" i="8"/>
  <c r="O42" i="8"/>
  <c r="O43" i="8"/>
  <c r="O44" i="8"/>
  <c r="O45" i="8"/>
  <c r="B47" i="9"/>
  <c r="B47" i="12"/>
  <c r="A47" i="10"/>
  <c r="A49" i="10"/>
  <c r="D49" i="10"/>
  <c r="F49" i="10"/>
  <c r="A50" i="10"/>
  <c r="D50" i="10"/>
  <c r="F50" i="10"/>
  <c r="F24" i="7"/>
  <c r="AB39" i="9"/>
  <c r="AB19" i="7"/>
  <c r="W11" i="7"/>
  <c r="H24" i="12"/>
  <c r="H43" i="12"/>
  <c r="K10" i="13"/>
  <c r="L10" i="13"/>
  <c r="P17" i="12"/>
  <c r="AG4" i="12"/>
  <c r="AB19" i="12"/>
  <c r="W13" i="12"/>
  <c r="W43" i="12"/>
  <c r="K13" i="13"/>
  <c r="L13" i="13"/>
  <c r="M23" i="7"/>
  <c r="AG10" i="12"/>
  <c r="AB34" i="7"/>
  <c r="R35" i="7"/>
  <c r="W5" i="12"/>
  <c r="W5" i="7"/>
  <c r="W43" i="7"/>
  <c r="F13" i="13"/>
  <c r="G13" i="13"/>
  <c r="W13" i="7"/>
  <c r="AG8" i="7"/>
  <c r="AB33" i="7"/>
  <c r="J13" i="13"/>
  <c r="AB39" i="7"/>
  <c r="W20" i="7"/>
  <c r="H15" i="7"/>
  <c r="E10" i="13"/>
  <c r="E14" i="13"/>
  <c r="F14" i="7"/>
  <c r="K29" i="7"/>
  <c r="P17" i="7"/>
  <c r="P43" i="7"/>
  <c r="AB43" i="7"/>
  <c r="F14" i="13"/>
  <c r="G14" i="13"/>
  <c r="AB31" i="7"/>
  <c r="AG10" i="7"/>
  <c r="AG43" i="7"/>
  <c r="F15" i="13"/>
  <c r="G15" i="13"/>
  <c r="P6" i="7"/>
  <c r="R35" i="12"/>
  <c r="R30" i="12"/>
  <c r="AB34" i="12"/>
  <c r="AB18" i="12"/>
  <c r="H32" i="9"/>
  <c r="AB34" i="9"/>
  <c r="W37" i="9"/>
  <c r="R27" i="9"/>
  <c r="H28" i="9"/>
  <c r="AG4" i="9"/>
  <c r="H15" i="9"/>
  <c r="H43" i="9"/>
  <c r="AB38" i="9"/>
  <c r="AB31" i="9"/>
  <c r="AE10" i="9"/>
  <c r="Q55" i="10"/>
  <c r="AJ48" i="9"/>
  <c r="AJ55" i="9"/>
  <c r="AJ58" i="9"/>
  <c r="O5" i="13"/>
  <c r="AJ45" i="9"/>
  <c r="AB39" i="12"/>
  <c r="F28" i="12"/>
  <c r="M21" i="12"/>
  <c r="M16" i="12"/>
  <c r="Q55" i="11"/>
  <c r="J6" i="13"/>
  <c r="U9" i="12"/>
  <c r="AE8" i="12"/>
  <c r="H28" i="7"/>
  <c r="H43" i="7"/>
  <c r="F10" i="13"/>
  <c r="G10" i="13"/>
  <c r="Z43" i="7"/>
  <c r="Z46" i="7"/>
  <c r="Q55" i="8"/>
  <c r="Q59" i="8"/>
  <c r="W9" i="7"/>
  <c r="AG7" i="7"/>
  <c r="U43" i="7"/>
  <c r="O46" i="11"/>
  <c r="M36" i="7"/>
  <c r="P27" i="12"/>
  <c r="P43" i="12"/>
  <c r="H14" i="12"/>
  <c r="F26" i="9"/>
  <c r="F43" i="9"/>
  <c r="K29" i="9"/>
  <c r="M29" i="9"/>
  <c r="U20" i="12"/>
  <c r="W20" i="12"/>
  <c r="AJ43" i="7"/>
  <c r="Q52" i="8"/>
  <c r="U9" i="9"/>
  <c r="P35" i="9"/>
  <c r="P6" i="9"/>
  <c r="AJ43" i="9"/>
  <c r="AJ51" i="9"/>
  <c r="P22" i="7"/>
  <c r="R22" i="7"/>
  <c r="F26" i="12"/>
  <c r="H26" i="12"/>
  <c r="F32" i="7"/>
  <c r="F43" i="7"/>
  <c r="Z31" i="12"/>
  <c r="P22" i="12"/>
  <c r="R22" i="12"/>
  <c r="AE12" i="9"/>
  <c r="AG12" i="9"/>
  <c r="U13" i="9"/>
  <c r="W13" i="9"/>
  <c r="Q59" i="11"/>
  <c r="F43" i="12"/>
  <c r="F46" i="7"/>
  <c r="F44" i="7"/>
  <c r="S22" i="11"/>
  <c r="S22" i="8"/>
  <c r="S22" i="10"/>
  <c r="Q63" i="10"/>
  <c r="P10" i="13"/>
  <c r="Q10" i="13"/>
  <c r="F46" i="9"/>
  <c r="F44" i="9"/>
  <c r="J17" i="13"/>
  <c r="Q63" i="8"/>
  <c r="U46" i="12"/>
  <c r="Z43" i="9"/>
  <c r="F46" i="12"/>
  <c r="AE12" i="12"/>
  <c r="AG12" i="12"/>
  <c r="AG43" i="12"/>
  <c r="K15" i="13"/>
  <c r="L15" i="13"/>
  <c r="U44" i="12"/>
  <c r="D6" i="13"/>
  <c r="AJ48" i="7"/>
  <c r="AJ48" i="12"/>
  <c r="O6" i="13"/>
  <c r="F44" i="12"/>
  <c r="AJ45" i="7"/>
  <c r="AJ51" i="7"/>
  <c r="U46" i="7"/>
  <c r="U44" i="7"/>
  <c r="E6" i="13"/>
  <c r="O46" i="10"/>
  <c r="AJ43" i="12"/>
  <c r="AJ51" i="12"/>
  <c r="K44" i="7"/>
  <c r="AJ45" i="12"/>
  <c r="AB38" i="12"/>
  <c r="M36" i="12"/>
  <c r="AE43" i="7"/>
  <c r="AE43" i="12"/>
  <c r="Z43" i="12"/>
  <c r="M43" i="9"/>
  <c r="P11" i="13"/>
  <c r="Q11" i="13"/>
  <c r="AB33" i="12"/>
  <c r="Z44" i="7"/>
  <c r="R6" i="12"/>
  <c r="R43" i="12"/>
  <c r="K12" i="13"/>
  <c r="L12" i="13"/>
  <c r="R30" i="7"/>
  <c r="R43" i="7"/>
  <c r="F12" i="13"/>
  <c r="G12" i="13"/>
  <c r="W11" i="9"/>
  <c r="W43" i="9"/>
  <c r="P13" i="13"/>
  <c r="Q13" i="13"/>
  <c r="Z25" i="12"/>
  <c r="AB25" i="12"/>
  <c r="M23" i="12"/>
  <c r="M43" i="12"/>
  <c r="K11" i="13"/>
  <c r="L11" i="13"/>
  <c r="K23" i="12"/>
  <c r="K43" i="12"/>
  <c r="AE43" i="9"/>
  <c r="AB33" i="9"/>
  <c r="AB43" i="9"/>
  <c r="P14" i="13"/>
  <c r="Q14" i="13"/>
  <c r="Z33" i="9"/>
  <c r="U43" i="9"/>
  <c r="R30" i="9"/>
  <c r="P30" i="9"/>
  <c r="P43" i="9"/>
  <c r="R43" i="9"/>
  <c r="P12" i="13"/>
  <c r="Q12" i="13"/>
  <c r="P46" i="9"/>
  <c r="P44" i="9"/>
  <c r="U46" i="9"/>
  <c r="U44" i="9"/>
  <c r="AE46" i="12"/>
  <c r="AE44" i="12"/>
  <c r="AJ55" i="7"/>
  <c r="AJ58" i="7"/>
  <c r="E5" i="13"/>
  <c r="K46" i="9"/>
  <c r="K44" i="9"/>
  <c r="P46" i="12"/>
  <c r="P44" i="12"/>
  <c r="K46" i="12"/>
  <c r="K44" i="12"/>
  <c r="Z44" i="9"/>
  <c r="Z46" i="9"/>
  <c r="AJ55" i="12"/>
  <c r="AJ58" i="12"/>
  <c r="J5" i="13"/>
  <c r="AB43" i="12"/>
  <c r="K14" i="13"/>
  <c r="L14" i="13"/>
  <c r="AE46" i="9"/>
  <c r="AE44" i="9"/>
  <c r="AE44" i="7"/>
  <c r="AE46" i="7"/>
  <c r="P46" i="7"/>
  <c r="P44" i="7"/>
  <c r="Z46" i="12"/>
  <c r="Z44" i="12"/>
</calcChain>
</file>

<file path=xl/sharedStrings.xml><?xml version="1.0" encoding="utf-8"?>
<sst xmlns="http://schemas.openxmlformats.org/spreadsheetml/2006/main" count="318" uniqueCount="104">
  <si>
    <t>about half the time</t>
  </si>
  <si>
    <t>most of the time</t>
  </si>
  <si>
    <t>almost always</t>
  </si>
  <si>
    <t>almost never</t>
  </si>
  <si>
    <t>sometimes</t>
  </si>
  <si>
    <t>(0-10%)</t>
  </si>
  <si>
    <t>(11-35%)</t>
  </si>
  <si>
    <t>(36-65%)</t>
  </si>
  <si>
    <t>(66-90%)</t>
  </si>
  <si>
    <t>(91-100%)</t>
  </si>
  <si>
    <t>If Blank (Non)</t>
  </si>
  <si>
    <t>Rev Score over (Go)</t>
  </si>
  <si>
    <t>Rev Score over (Im)</t>
  </si>
  <si>
    <t>Rev Score over (Aw)</t>
  </si>
  <si>
    <t>Rev Score over (St)</t>
  </si>
  <si>
    <t>Rev Score over (Cl)</t>
  </si>
  <si>
    <t>If Blank (Go)</t>
  </si>
  <si>
    <t>If Blank (Im)</t>
  </si>
  <si>
    <t>If Blank (Aw)</t>
  </si>
  <si>
    <t>If Blank (St)</t>
  </si>
  <si>
    <t>If Blank (Cl)</t>
  </si>
  <si>
    <t>Rev Score over (Non)</t>
  </si>
  <si>
    <t>Avg Non Score</t>
  </si>
  <si>
    <t>Avg Ci Score</t>
  </si>
  <si>
    <t>Avg St Score</t>
  </si>
  <si>
    <t>Avg Aw Score</t>
  </si>
  <si>
    <t>Avg Im Score</t>
  </si>
  <si>
    <t>Avg Go Score</t>
  </si>
  <si>
    <t xml:space="preserve"> I am clear about my feelings.</t>
  </si>
  <si>
    <t xml:space="preserve"> I pay attention to how I feel.</t>
  </si>
  <si>
    <t xml:space="preserve"> I experience my emotions as overwhelming and out of control.</t>
  </si>
  <si>
    <t xml:space="preserve"> I have no idea how I am feeling.</t>
  </si>
  <si>
    <t xml:space="preserve"> I have difficulty making sense out of my feelings.</t>
  </si>
  <si>
    <t xml:space="preserve"> I am attentive to my feelings.</t>
  </si>
  <si>
    <t xml:space="preserve"> I know exactly how I am feeling.</t>
  </si>
  <si>
    <t xml:space="preserve"> I care about what I am feeling.</t>
  </si>
  <si>
    <t xml:space="preserve"> I am confused about how I feel.</t>
  </si>
  <si>
    <t xml:space="preserve"> When I’m upset, I acknowledge my emotions.</t>
  </si>
  <si>
    <t xml:space="preserve"> When I’m upset, I become angry with myself for feeling that way.</t>
  </si>
  <si>
    <t xml:space="preserve"> When I’m upset, I become embarrassed for feeling that way.</t>
  </si>
  <si>
    <t xml:space="preserve"> When I’m upset, I have difficulty getting work done.</t>
  </si>
  <si>
    <t xml:space="preserve"> When I’m upset, I become out of control.</t>
  </si>
  <si>
    <t xml:space="preserve"> When I'm upset, I believe that I will remain that way for a long time.</t>
  </si>
  <si>
    <t xml:space="preserve"> When I'm upset, I believe that I'll end up feeling very depressed.</t>
  </si>
  <si>
    <t xml:space="preserve"> When I'm upset, I believe that my feelings are valid and important.</t>
  </si>
  <si>
    <t xml:space="preserve"> When I'm upset, I have difficulty focusing on other things.</t>
  </si>
  <si>
    <t xml:space="preserve"> When I'm upset, I feel out of control..</t>
  </si>
  <si>
    <t xml:space="preserve"> When I'm upset, I can still get things done.</t>
  </si>
  <si>
    <t xml:space="preserve"> When I'm upset, I feel ashamed with myself for feeling that way.</t>
  </si>
  <si>
    <t xml:space="preserve"> When I'm upset, I know that I can find a way to eventually feel better.</t>
  </si>
  <si>
    <t xml:space="preserve"> When I'm upset, I feel like I am weak.</t>
  </si>
  <si>
    <t xml:space="preserve"> When I'm upset, I feel like I can remain in control of my behaviors.</t>
  </si>
  <si>
    <t xml:space="preserve"> When I'm upset, I feel guilty for feeling that way.</t>
  </si>
  <si>
    <t xml:space="preserve"> When I'm upset, I have difficulty concentrating.</t>
  </si>
  <si>
    <t xml:space="preserve"> When I'm upset, I have difficulty controlling my behaviors.</t>
  </si>
  <si>
    <t xml:space="preserve"> When I'm upset, I believe there is nothing I can do to make myself feel better.</t>
  </si>
  <si>
    <t xml:space="preserve"> When I'm upset, I become irritated with myself for feeling that way.</t>
  </si>
  <si>
    <t xml:space="preserve"> When I'm upset, I start to feel very bad about myself.</t>
  </si>
  <si>
    <t xml:space="preserve"> When I'm upset, I believe that wallowing in it is all I can do.</t>
  </si>
  <si>
    <t xml:space="preserve"> When I'm upset, I lose control over my behaviors.</t>
  </si>
  <si>
    <t xml:space="preserve"> When I'm upset, I have difficulty thinking about anything else.</t>
  </si>
  <si>
    <t xml:space="preserve"> When I'm upset, I take time to figure out what I'm really feeling.</t>
  </si>
  <si>
    <t xml:space="preserve"> When I'm upset, it takes me a long time to feel better.</t>
  </si>
  <si>
    <t xml:space="preserve"> When I'm upset, my emotions feel overwhelming.</t>
  </si>
  <si>
    <t>Questions</t>
  </si>
  <si>
    <t>Non</t>
  </si>
  <si>
    <t>Go</t>
  </si>
  <si>
    <t>Im</t>
  </si>
  <si>
    <t>Aw</t>
  </si>
  <si>
    <t>St</t>
  </si>
  <si>
    <t>Cl</t>
  </si>
  <si>
    <t>Total # Blanks</t>
  </si>
  <si>
    <r>
      <t>Adjusted</t>
    </r>
    <r>
      <rPr>
        <b/>
        <sz val="8"/>
        <rFont val="Arial"/>
        <family val="2"/>
      </rPr>
      <t xml:space="preserve"> score</t>
    </r>
  </si>
  <si>
    <t>Non Adjusted Scores</t>
  </si>
  <si>
    <t>Please indicate how often the following statements apply to you by writing the appropriate number from the scale below on the line beside each item:</t>
  </si>
  <si>
    <t>(DERS) III</t>
  </si>
  <si>
    <t>(DERS)  II</t>
  </si>
  <si>
    <t>(DERS)  I</t>
  </si>
  <si>
    <t>TEST 1</t>
  </si>
  <si>
    <t>TEST 2</t>
  </si>
  <si>
    <t>TEST 3</t>
  </si>
  <si>
    <t>H</t>
  </si>
  <si>
    <t>User Select</t>
  </si>
  <si>
    <t>Total DERS</t>
  </si>
  <si>
    <t>Date</t>
  </si>
  <si>
    <t xml:space="preserve">Identification </t>
  </si>
  <si>
    <t>DERS Total Score (Test I)</t>
  </si>
  <si>
    <t>Raw score (Test 3)</t>
  </si>
  <si>
    <t>DERS Total Score (Test 3)</t>
  </si>
  <si>
    <t>Raw Score (Test I)</t>
  </si>
  <si>
    <t># blanks subtest</t>
  </si>
  <si>
    <t>Sub Test Scores</t>
  </si>
  <si>
    <t>Valid ?</t>
  </si>
  <si>
    <t>Average</t>
  </si>
  <si>
    <t>Sum of Items</t>
  </si>
  <si>
    <t>None Ct</t>
  </si>
  <si>
    <t>Ct X Aver</t>
  </si>
  <si>
    <t>Total DER</t>
  </si>
  <si>
    <t>ID</t>
  </si>
  <si>
    <t>Subscale-Total*</t>
  </si>
  <si>
    <t>Total</t>
  </si>
  <si>
    <t xml:space="preserve">Scored items </t>
  </si>
  <si>
    <t>Supp</t>
  </si>
  <si>
    <t>Missing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</si>
</sst>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mm/dd/yy;@"/>
  </numFmts>
  <fonts count="35">
    <font>
      <sz val="12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dobe Heiti Std R"/>
      <family val="2"/>
      <charset val="128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i/>
      <sz val="10"/>
      <name val="Adobe Heiti Std R"/>
      <family val="2"/>
      <charset val="128"/>
    </font>
    <font>
      <b/>
      <i/>
      <sz val="10"/>
      <name val="Adobe Heiti Std R"/>
      <family val="2"/>
      <charset val="128"/>
    </font>
    <font>
      <b/>
      <sz val="11"/>
      <color indexed="10"/>
      <name val="Arial"/>
      <family val="2"/>
    </font>
    <font>
      <b/>
      <sz val="10"/>
      <color indexed="57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13"/>
      <color indexed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i/>
      <sz val="12"/>
      <name val="Adobe Heiti Std R"/>
      <family val="2"/>
      <charset val="128"/>
    </font>
    <font>
      <b/>
      <i/>
      <sz val="11"/>
      <name val="Adobe Heiti Std R"/>
      <family val="2"/>
      <charset val="128"/>
    </font>
    <font>
      <sz val="9"/>
      <color indexed="56"/>
      <name val="Arial"/>
      <family val="2"/>
    </font>
    <font>
      <sz val="9"/>
      <color indexed="56"/>
      <name val="Arial"/>
      <family val="2"/>
    </font>
    <font>
      <sz val="12"/>
      <color indexed="56"/>
      <name val="Arial"/>
      <family val="2"/>
    </font>
    <font>
      <b/>
      <u/>
      <sz val="12"/>
      <color indexed="16"/>
      <name val="Arial"/>
      <family val="2"/>
    </font>
    <font>
      <b/>
      <sz val="12"/>
      <color indexed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dotted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5" fillId="0" borderId="0"/>
  </cellStyleXfs>
  <cellXfs count="192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Protection="1"/>
    <xf numFmtId="0" fontId="8" fillId="0" borderId="0" xfId="0" applyFont="1" applyAlignme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49" fontId="13" fillId="0" borderId="0" xfId="0" applyNumberFormat="1" applyFont="1" applyBorder="1" applyAlignment="1" applyProtection="1">
      <alignment horizontal="center"/>
    </xf>
    <xf numFmtId="0" fontId="10" fillId="0" borderId="0" xfId="0" applyFont="1" applyAlignment="1">
      <alignment vertical="top" wrapText="1"/>
    </xf>
    <xf numFmtId="0" fontId="8" fillId="0" borderId="0" xfId="0" applyFont="1" applyAlignment="1" applyProtection="1">
      <protection hidden="1"/>
    </xf>
    <xf numFmtId="49" fontId="13" fillId="0" borderId="4" xfId="0" applyNumberFormat="1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alignment vertical="top" wrapText="1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3" fillId="0" borderId="0" xfId="0" applyFont="1" applyAlignment="1" applyProtection="1">
      <alignment vertical="top" wrapText="1"/>
      <protection hidden="1"/>
    </xf>
    <xf numFmtId="0" fontId="14" fillId="0" borderId="0" xfId="0" applyFont="1" applyAlignment="1" applyProtection="1"/>
    <xf numFmtId="0" fontId="3" fillId="0" borderId="0" xfId="0" applyFont="1" applyAlignment="1" applyProtection="1">
      <alignment wrapText="1"/>
    </xf>
    <xf numFmtId="49" fontId="13" fillId="0" borderId="0" xfId="0" applyNumberFormat="1" applyFont="1" applyBorder="1" applyAlignment="1" applyProtection="1">
      <alignment horizontal="center" wrapText="1"/>
    </xf>
    <xf numFmtId="0" fontId="14" fillId="0" borderId="0" xfId="0" applyFont="1" applyAlignment="1" applyProtection="1">
      <alignment wrapText="1"/>
    </xf>
    <xf numFmtId="49" fontId="14" fillId="0" borderId="0" xfId="0" applyNumberFormat="1" applyFont="1" applyBorder="1" applyAlignment="1" applyProtection="1">
      <alignment horizontal="center"/>
      <protection locked="0"/>
    </xf>
    <xf numFmtId="49" fontId="14" fillId="0" borderId="0" xfId="0" applyNumberFormat="1" applyFont="1" applyBorder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9" fillId="2" borderId="2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20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3" fillId="3" borderId="0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22" fillId="0" borderId="0" xfId="0" applyFont="1" applyAlignment="1" applyProtection="1"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10" fillId="0" borderId="0" xfId="0" applyFont="1" applyAlignment="1" applyProtection="1">
      <protection hidden="1"/>
    </xf>
    <xf numFmtId="0" fontId="16" fillId="0" borderId="0" xfId="0" applyFont="1" applyAlignment="1" applyProtection="1">
      <protection hidden="1"/>
    </xf>
    <xf numFmtId="49" fontId="13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22" fillId="0" borderId="0" xfId="0" applyFont="1" applyBorder="1" applyAlignment="1" applyProtection="1"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wrapText="1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6" fillId="0" borderId="0" xfId="0" applyFont="1" applyAlignment="1" applyProtection="1">
      <protection hidden="1"/>
    </xf>
    <xf numFmtId="0" fontId="27" fillId="0" borderId="0" xfId="0" applyFont="1" applyAlignment="1" applyProtection="1">
      <protection hidden="1"/>
    </xf>
    <xf numFmtId="0" fontId="25" fillId="2" borderId="0" xfId="0" applyFont="1" applyFill="1" applyProtection="1"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25" fillId="0" borderId="0" xfId="0" applyFont="1" applyBorder="1" applyProtection="1">
      <protection hidden="1"/>
    </xf>
    <xf numFmtId="0" fontId="25" fillId="4" borderId="0" xfId="0" applyFont="1" applyFill="1" applyBorder="1" applyAlignment="1" applyProtection="1">
      <alignment horizontal="center"/>
      <protection hidden="1"/>
    </xf>
    <xf numFmtId="0" fontId="25" fillId="4" borderId="5" xfId="0" applyFont="1" applyFill="1" applyBorder="1" applyAlignment="1" applyProtection="1">
      <alignment horizontal="center"/>
      <protection hidden="1"/>
    </xf>
    <xf numFmtId="0" fontId="25" fillId="4" borderId="1" xfId="0" applyFont="1" applyFill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1" xfId="0" applyFont="1" applyFill="1" applyBorder="1" applyAlignment="1" applyProtection="1">
      <alignment horizontal="center"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0" fontId="25" fillId="0" borderId="3" xfId="0" applyFont="1" applyBorder="1" applyProtection="1">
      <protection hidden="1"/>
    </xf>
    <xf numFmtId="0" fontId="25" fillId="0" borderId="3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0" xfId="0" applyFont="1" applyBorder="1" applyProtection="1"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Border="1" applyAlignment="1" applyProtection="1">
      <alignment vertical="center"/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1" fontId="25" fillId="0" borderId="1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8" fillId="0" borderId="6" xfId="0" applyFont="1" applyBorder="1" applyAlignment="1" applyProtection="1">
      <protection hidden="1"/>
    </xf>
    <xf numFmtId="0" fontId="29" fillId="0" borderId="0" xfId="0" applyFont="1" applyAlignment="1" applyProtection="1">
      <alignment horizontal="right"/>
      <protection hidden="1"/>
    </xf>
    <xf numFmtId="0" fontId="2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protection hidden="1"/>
    </xf>
    <xf numFmtId="14" fontId="25" fillId="2" borderId="0" xfId="0" applyNumberFormat="1" applyFont="1" applyFill="1" applyProtection="1">
      <protection hidden="1"/>
    </xf>
    <xf numFmtId="170" fontId="25" fillId="0" borderId="0" xfId="0" applyNumberFormat="1" applyFont="1" applyProtection="1">
      <protection hidden="1"/>
    </xf>
    <xf numFmtId="170" fontId="25" fillId="0" borderId="0" xfId="0" applyNumberFormat="1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left" wrapText="1"/>
      <protection hidden="1"/>
    </xf>
    <xf numFmtId="0" fontId="5" fillId="0" borderId="0" xfId="0" applyFont="1" applyBorder="1" applyAlignment="1" applyProtection="1">
      <alignment horizontal="left" wrapText="1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Protection="1"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wrapText="1"/>
      <protection hidden="1"/>
    </xf>
    <xf numFmtId="1" fontId="0" fillId="0" borderId="0" xfId="0" applyNumberFormat="1" applyProtection="1"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24" fillId="0" borderId="0" xfId="0" applyFont="1" applyFill="1" applyAlignment="1" applyProtection="1">
      <alignment horizontal="center" wrapText="1"/>
      <protection hidden="1"/>
    </xf>
    <xf numFmtId="0" fontId="0" fillId="0" borderId="0" xfId="0" applyFill="1" applyAlignment="1" applyProtection="1">
      <alignment horizontal="center"/>
      <protection hidden="1"/>
    </xf>
    <xf numFmtId="1" fontId="17" fillId="0" borderId="0" xfId="0" applyNumberFormat="1" applyFont="1" applyProtection="1">
      <protection hidden="1"/>
    </xf>
    <xf numFmtId="0" fontId="0" fillId="0" borderId="0" xfId="0" applyAlignment="1" applyProtection="1">
      <protection hidden="1"/>
    </xf>
    <xf numFmtId="0" fontId="0" fillId="2" borderId="0" xfId="0" applyFill="1" applyProtection="1">
      <protection hidden="1"/>
    </xf>
    <xf numFmtId="1" fontId="0" fillId="0" borderId="0" xfId="0" applyNumberFormat="1" applyFill="1" applyAlignment="1" applyProtection="1">
      <protection hidden="1"/>
    </xf>
    <xf numFmtId="1" fontId="0" fillId="0" borderId="0" xfId="0" applyNumberFormat="1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4" fillId="0" borderId="7" xfId="0" applyFont="1" applyBorder="1" applyAlignment="1">
      <alignment horizontal="center" wrapText="1"/>
    </xf>
    <xf numFmtId="1" fontId="0" fillId="0" borderId="8" xfId="0" applyNumberFormat="1" applyBorder="1" applyAlignment="1" applyProtection="1">
      <alignment horizontal="center"/>
      <protection locked="0"/>
    </xf>
    <xf numFmtId="1" fontId="0" fillId="0" borderId="9" xfId="0" applyNumberFormat="1" applyBorder="1" applyAlignment="1" applyProtection="1">
      <alignment horizontal="center"/>
      <protection locked="0"/>
    </xf>
    <xf numFmtId="0" fontId="4" fillId="0" borderId="7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2" fillId="0" borderId="0" xfId="0" applyFont="1" applyAlignment="1" applyProtection="1">
      <alignment horizontal="center"/>
      <protection hidden="1"/>
    </xf>
    <xf numFmtId="1" fontId="0" fillId="0" borderId="0" xfId="0" applyNumberFormat="1" applyProtection="1"/>
    <xf numFmtId="0" fontId="2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1" fontId="5" fillId="0" borderId="0" xfId="0" applyNumberFormat="1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1" fontId="31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2" fillId="0" borderId="0" xfId="0" applyFont="1" applyProtection="1">
      <protection hidden="1"/>
    </xf>
    <xf numFmtId="1" fontId="31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14" fontId="28" fillId="0" borderId="10" xfId="0" applyNumberFormat="1" applyFont="1" applyBorder="1" applyAlignment="1" applyProtection="1">
      <protection locked="0"/>
    </xf>
    <xf numFmtId="0" fontId="24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33" fillId="0" borderId="0" xfId="0" applyFont="1" applyAlignment="1" applyProtection="1">
      <alignment horizontal="center"/>
      <protection hidden="1"/>
    </xf>
    <xf numFmtId="2" fontId="0" fillId="0" borderId="0" xfId="0" applyNumberFormat="1" applyProtection="1"/>
    <xf numFmtId="0" fontId="1" fillId="0" borderId="0" xfId="0" applyFont="1" applyFill="1" applyBorder="1" applyProtection="1">
      <protection hidden="1"/>
    </xf>
    <xf numFmtId="1" fontId="6" fillId="0" borderId="0" xfId="0" applyNumberFormat="1" applyFont="1" applyFill="1" applyBorder="1" applyAlignment="1" applyProtection="1">
      <alignment horizontal="center"/>
      <protection hidden="1"/>
    </xf>
    <xf numFmtId="1" fontId="25" fillId="0" borderId="0" xfId="0" applyNumberFormat="1" applyFont="1" applyBorder="1" applyAlignment="1" applyProtection="1">
      <alignment horizontal="center"/>
      <protection hidden="1"/>
    </xf>
    <xf numFmtId="1" fontId="4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70" fontId="29" fillId="0" borderId="10" xfId="0" applyNumberFormat="1" applyFont="1" applyBorder="1" applyAlignment="1" applyProtection="1">
      <protection locked="0"/>
    </xf>
    <xf numFmtId="0" fontId="25" fillId="0" borderId="0" xfId="0" applyFont="1" applyAlignment="1" applyProtection="1">
      <alignment horizontal="center"/>
      <protection hidden="1"/>
    </xf>
    <xf numFmtId="0" fontId="25" fillId="0" borderId="1" xfId="1" applyBorder="1" applyAlignment="1" applyProtection="1">
      <alignment horizontal="center"/>
      <protection locked="0"/>
    </xf>
    <xf numFmtId="1" fontId="25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Protection="1">
      <protection locked="0"/>
    </xf>
    <xf numFmtId="0" fontId="12" fillId="0" borderId="0" xfId="0" applyFont="1" applyAlignment="1" applyProtection="1">
      <alignment horizontal="left"/>
      <protection hidden="1"/>
    </xf>
    <xf numFmtId="0" fontId="12" fillId="0" borderId="0" xfId="0" applyFont="1" applyBorder="1" applyAlignment="1" applyProtection="1">
      <alignment horizontal="left"/>
      <protection hidden="1"/>
    </xf>
    <xf numFmtId="0" fontId="12" fillId="3" borderId="0" xfId="0" applyFont="1" applyFill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left"/>
      <protection hidden="1"/>
    </xf>
    <xf numFmtId="0" fontId="8" fillId="0" borderId="6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23" fillId="0" borderId="0" xfId="0" applyFont="1" applyAlignment="1" applyProtection="1">
      <alignment horizontal="left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hidden="1"/>
    </xf>
    <xf numFmtId="0" fontId="0" fillId="0" borderId="0" xfId="0" applyAlignment="1"/>
    <xf numFmtId="0" fontId="11" fillId="0" borderId="0" xfId="0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/>
      <protection hidden="1"/>
    </xf>
    <xf numFmtId="14" fontId="12" fillId="0" borderId="0" xfId="0" quotePrefix="1" applyNumberFormat="1" applyFont="1" applyAlignment="1" applyProtection="1">
      <alignment horizontal="center"/>
      <protection hidden="1"/>
    </xf>
    <xf numFmtId="0" fontId="25" fillId="0" borderId="0" xfId="0" applyNumberFormat="1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170" fontId="12" fillId="0" borderId="0" xfId="0" applyNumberFormat="1" applyFont="1" applyAlignment="1" applyProtection="1">
      <alignment horizontal="center"/>
      <protection hidden="1"/>
    </xf>
    <xf numFmtId="1" fontId="34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</cellXfs>
  <cellStyles count="2">
    <cellStyle name="Normal" xfId="0" builtinId="0"/>
    <cellStyle name="Normal 2" xfId="1"/>
  </cellStyles>
  <dxfs count="7"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Subscale Scores</a:t>
            </a:r>
          </a:p>
        </c:rich>
      </c:tx>
      <c:layout>
        <c:manualLayout>
          <c:xMode val="edge"/>
          <c:yMode val="edge"/>
          <c:x val="0.39419293932131999"/>
          <c:y val="0.0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2691552062868E-2"/>
          <c:y val="0.19615384615384615"/>
          <c:w val="0.68369351669941059"/>
          <c:h val="0.65"/>
        </c:manualLayout>
      </c:layout>
      <c:lineChart>
        <c:grouping val="standard"/>
        <c:varyColors val="0"/>
        <c:ser>
          <c:idx val="0"/>
          <c:order val="0"/>
          <c:tx>
            <c:strRef>
              <c:f>ANALYSIS!$E$8</c:f>
              <c:strCache>
                <c:ptCount val="1"/>
                <c:pt idx="0">
                  <c:v>TEST 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ANALYSIS!$B$10:$B$15</c:f>
              <c:strCache>
                <c:ptCount val="6"/>
                <c:pt idx="0">
                  <c:v>Non</c:v>
                </c:pt>
                <c:pt idx="1">
                  <c:v>Go</c:v>
                </c:pt>
                <c:pt idx="2">
                  <c:v>Im</c:v>
                </c:pt>
                <c:pt idx="3">
                  <c:v>Aw</c:v>
                </c:pt>
                <c:pt idx="4">
                  <c:v>St</c:v>
                </c:pt>
                <c:pt idx="5">
                  <c:v>Cl</c:v>
                </c:pt>
              </c:strCache>
            </c:strRef>
          </c:cat>
          <c:val>
            <c:numRef>
              <c:f>ANALYSIS!$E$10:$E$15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043-4CE5-8E87-FA1E56B1FFB3}"/>
            </c:ext>
          </c:extLst>
        </c:ser>
        <c:ser>
          <c:idx val="2"/>
          <c:order val="1"/>
          <c:tx>
            <c:strRef>
              <c:f>ANALYSIS!$J$8</c:f>
              <c:strCache>
                <c:ptCount val="1"/>
                <c:pt idx="0">
                  <c:v>TEST 2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ANALYSIS!$B$10:$B$15</c:f>
              <c:strCache>
                <c:ptCount val="6"/>
                <c:pt idx="0">
                  <c:v>Non</c:v>
                </c:pt>
                <c:pt idx="1">
                  <c:v>Go</c:v>
                </c:pt>
                <c:pt idx="2">
                  <c:v>Im</c:v>
                </c:pt>
                <c:pt idx="3">
                  <c:v>Aw</c:v>
                </c:pt>
                <c:pt idx="4">
                  <c:v>St</c:v>
                </c:pt>
                <c:pt idx="5">
                  <c:v>Cl</c:v>
                </c:pt>
              </c:strCache>
            </c:strRef>
          </c:cat>
          <c:val>
            <c:numRef>
              <c:f>ANALYSIS!$J$10:$J$15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43-4CE5-8E87-FA1E56B1FFB3}"/>
            </c:ext>
          </c:extLst>
        </c:ser>
        <c:ser>
          <c:idx val="4"/>
          <c:order val="2"/>
          <c:tx>
            <c:strRef>
              <c:f>ANALYSIS!$O$8</c:f>
              <c:strCache>
                <c:ptCount val="1"/>
                <c:pt idx="0">
                  <c:v>TEST 3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8"/>
            <c:spPr>
              <a:noFill/>
              <a:ln w="9525">
                <a:noFill/>
              </a:ln>
            </c:spPr>
          </c:marker>
          <c:cat>
            <c:strRef>
              <c:f>ANALYSIS!$B$10:$B$15</c:f>
              <c:strCache>
                <c:ptCount val="6"/>
                <c:pt idx="0">
                  <c:v>Non</c:v>
                </c:pt>
                <c:pt idx="1">
                  <c:v>Go</c:v>
                </c:pt>
                <c:pt idx="2">
                  <c:v>Im</c:v>
                </c:pt>
                <c:pt idx="3">
                  <c:v>Aw</c:v>
                </c:pt>
                <c:pt idx="4">
                  <c:v>St</c:v>
                </c:pt>
                <c:pt idx="5">
                  <c:v>Cl</c:v>
                </c:pt>
              </c:strCache>
            </c:strRef>
          </c:cat>
          <c:val>
            <c:numRef>
              <c:f>ANALYSIS!$O$10:$O$15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043-4CE5-8E87-FA1E56B1FFB3}"/>
            </c:ext>
          </c:extLst>
        </c:ser>
        <c:ser>
          <c:idx val="1"/>
          <c:order val="3"/>
          <c:tx>
            <c:strRef>
              <c:f>ANALYSIS!$S$9</c:f>
              <c:strCache>
                <c:ptCount val="1"/>
                <c:pt idx="0">
                  <c:v>User Select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val>
            <c:numRef>
              <c:f>ANALYSIS!$S$10:$S$15</c:f>
              <c:numCache>
                <c:formatCode>0</c:formatCode>
                <c:ptCount val="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043-4CE5-8E87-FA1E56B1F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40898192"/>
        <c:axId val="1"/>
      </c:lineChart>
      <c:catAx>
        <c:axId val="194089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89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865612648221338"/>
          <c:y val="0.3923076923076923"/>
          <c:w val="0.98418972332015808"/>
          <c:h val="0.653846153846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178197586961703"/>
          <c:y val="2.30266895650389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274675005122176E-2"/>
          <c:y val="0.21399262953570897"/>
          <c:w val="0.70196212845076678"/>
          <c:h val="0.555557788217705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ANALYSIS!$B$5</c:f>
              <c:strCache>
                <c:ptCount val="1"/>
                <c:pt idx="0">
                  <c:v>Total DERS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(ANALYSIS!$E$2:$G$2,ANALYSIS!$J$2:$L$2,ANALYSIS!$O$2:$Q$2,ANALYSIS!$S$2)</c:f>
              <c:strCache>
                <c:ptCount val="7"/>
                <c:pt idx="0">
                  <c:v>TEST 1</c:v>
                </c:pt>
                <c:pt idx="2">
                  <c:v>TEST 2</c:v>
                </c:pt>
                <c:pt idx="4">
                  <c:v>TEST 3</c:v>
                </c:pt>
                <c:pt idx="6">
                  <c:v>User Select</c:v>
                </c:pt>
              </c:strCache>
            </c:strRef>
          </c:cat>
          <c:val>
            <c:numRef>
              <c:f>(ANALYSIS!$E$5:$G$5,ANALYSIS!$J$5:$L$5,ANALYSIS!$O$5:$Q$5,ANALYSIS!$S$5)</c:f>
              <c:numCache>
                <c:formatCode>0</c:formatCode>
                <c:ptCount val="7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A-4941-95BB-AA36A6BA2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893792"/>
        <c:axId val="1"/>
      </c:barChart>
      <c:catAx>
        <c:axId val="194089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408937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4189723320158105"/>
          <c:y val="0.46913753064817515"/>
          <c:w val="0.98221343873517786"/>
          <c:h val="0.54321203676700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809625</xdr:colOff>
      <xdr:row>30</xdr:row>
      <xdr:rowOff>123825</xdr:rowOff>
    </xdr:from>
    <xdr:to>
      <xdr:col>18</xdr:col>
      <xdr:colOff>704850</xdr:colOff>
      <xdr:row>43</xdr:row>
      <xdr:rowOff>123825</xdr:rowOff>
    </xdr:to>
    <xdr:graphicFrame macro="">
      <xdr:nvGraphicFramePr>
        <xdr:cNvPr id="1086" name="Chart 4">
          <a:extLst>
            <a:ext uri="{FF2B5EF4-FFF2-40B4-BE49-F238E27FC236}">
              <a16:creationId xmlns:a16="http://schemas.microsoft.com/office/drawing/2014/main" id="{4505A4DE-7DD3-4031-B636-37D94E688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809625</xdr:colOff>
      <xdr:row>17</xdr:row>
      <xdr:rowOff>180975</xdr:rowOff>
    </xdr:from>
    <xdr:to>
      <xdr:col>18</xdr:col>
      <xdr:colOff>704850</xdr:colOff>
      <xdr:row>30</xdr:row>
      <xdr:rowOff>19050</xdr:rowOff>
    </xdr:to>
    <xdr:graphicFrame macro="">
      <xdr:nvGraphicFramePr>
        <xdr:cNvPr id="1087" name="Chart 7">
          <a:extLst>
            <a:ext uri="{FF2B5EF4-FFF2-40B4-BE49-F238E27FC236}">
              <a16:creationId xmlns:a16="http://schemas.microsoft.com/office/drawing/2014/main" id="{340ED622-036D-49B5-ADF4-66BD7CD72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3"/>
  <sheetViews>
    <sheetView showRowColHeaders="0" tabSelected="1" zoomScaleNormal="75" workbookViewId="0">
      <pane ySplit="7" topLeftCell="A8" activePane="bottomLeft" state="frozen"/>
      <selection pane="bottomLeft" activeCell="L1" sqref="L1:N1"/>
    </sheetView>
  </sheetViews>
  <sheetFormatPr defaultColWidth="8.77734375" defaultRowHeight="15"/>
  <cols>
    <col min="1" max="1" width="8" style="3" customWidth="1"/>
    <col min="2" max="2" width="2.33203125" style="3" bestFit="1" customWidth="1"/>
    <col min="3" max="3" width="1.77734375" style="3" customWidth="1"/>
    <col min="4" max="4" width="9.77734375" style="3" customWidth="1"/>
    <col min="5" max="5" width="2.33203125" style="3" customWidth="1"/>
    <col min="6" max="6" width="9.77734375" style="3" customWidth="1"/>
    <col min="7" max="7" width="1.77734375" style="3" customWidth="1"/>
    <col min="8" max="8" width="13.109375" style="3" customWidth="1"/>
    <col min="9" max="9" width="1.77734375" style="3" customWidth="1"/>
    <col min="10" max="10" width="12.109375" style="3" customWidth="1"/>
    <col min="11" max="11" width="1.77734375" style="3" customWidth="1"/>
    <col min="12" max="12" width="13.109375" style="3" customWidth="1"/>
    <col min="13" max="13" width="2.109375" style="3" customWidth="1"/>
    <col min="14" max="14" width="4.44140625" style="3" customWidth="1"/>
    <col min="15" max="15" width="5.21875" style="3" hidden="1" customWidth="1"/>
    <col min="16" max="16" width="1.44140625" style="3" hidden="1" customWidth="1"/>
    <col min="17" max="18" width="9" style="3" hidden="1" customWidth="1"/>
    <col min="19" max="19" width="6.21875" style="3" hidden="1" customWidth="1"/>
    <col min="20" max="20" width="4.21875" style="3" customWidth="1"/>
    <col min="21" max="26" width="6.77734375" style="3" customWidth="1"/>
    <col min="27" max="16384" width="8.77734375" style="3"/>
  </cols>
  <sheetData>
    <row r="1" spans="1:25" ht="17.25">
      <c r="A1" s="26"/>
      <c r="B1" s="171" t="s">
        <v>77</v>
      </c>
      <c r="C1" s="172"/>
      <c r="D1" s="172"/>
      <c r="E1" s="25"/>
      <c r="F1" s="25"/>
      <c r="G1" s="25"/>
      <c r="H1" s="25"/>
      <c r="I1" s="25"/>
      <c r="J1" s="106" t="s">
        <v>85</v>
      </c>
      <c r="K1" s="25"/>
      <c r="L1" s="173"/>
      <c r="M1" s="174"/>
      <c r="N1" s="175"/>
      <c r="O1" s="25"/>
      <c r="P1" s="25"/>
      <c r="S1" s="23"/>
      <c r="T1" s="4"/>
      <c r="U1" s="4"/>
      <c r="V1" s="4"/>
      <c r="W1" s="4"/>
      <c r="X1" s="4"/>
      <c r="Y1" s="4"/>
    </row>
    <row r="2" spans="1:25" ht="17.25">
      <c r="A2" s="63"/>
      <c r="B2" s="177"/>
      <c r="C2" s="177"/>
      <c r="D2" s="177"/>
      <c r="E2" s="104"/>
      <c r="F2" s="104"/>
      <c r="G2" s="104"/>
      <c r="H2" s="104"/>
      <c r="I2" s="104"/>
      <c r="J2" s="106" t="s">
        <v>84</v>
      </c>
      <c r="K2" s="104"/>
      <c r="L2" s="151"/>
      <c r="M2" s="107"/>
      <c r="N2" s="107"/>
      <c r="O2" s="25"/>
      <c r="P2" s="25"/>
      <c r="S2" s="23"/>
      <c r="T2" s="4"/>
      <c r="U2" s="4"/>
      <c r="V2" s="4"/>
      <c r="W2" s="4"/>
      <c r="X2" s="4"/>
      <c r="Y2" s="4"/>
    </row>
    <row r="3" spans="1:25" ht="17.25">
      <c r="A3" s="63"/>
      <c r="B3" s="176" t="s">
        <v>74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5"/>
      <c r="P3" s="25"/>
      <c r="S3" s="23"/>
      <c r="T3" s="4"/>
      <c r="U3" s="4"/>
      <c r="V3" s="4"/>
      <c r="W3" s="4"/>
      <c r="X3" s="4"/>
      <c r="Y3" s="4"/>
    </row>
    <row r="4" spans="1:25" ht="17.25">
      <c r="A4" s="63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25"/>
      <c r="P4" s="25"/>
      <c r="S4" s="23"/>
      <c r="T4" s="4"/>
      <c r="U4" s="4"/>
      <c r="V4" s="4"/>
      <c r="W4" s="4"/>
      <c r="X4" s="4"/>
      <c r="Y4" s="4"/>
    </row>
    <row r="5" spans="1:25" s="38" customFormat="1" ht="12.75">
      <c r="D5" s="54">
        <v>1</v>
      </c>
      <c r="E5" s="54"/>
      <c r="F5" s="54">
        <v>2</v>
      </c>
      <c r="G5" s="54"/>
      <c r="H5" s="54">
        <v>3</v>
      </c>
      <c r="I5" s="54"/>
      <c r="J5" s="54">
        <v>4</v>
      </c>
      <c r="K5" s="54"/>
      <c r="L5" s="54">
        <v>5</v>
      </c>
      <c r="M5" s="39"/>
      <c r="N5" s="40"/>
      <c r="O5" s="40"/>
      <c r="P5" s="40"/>
      <c r="Q5" s="40"/>
      <c r="R5" s="36"/>
      <c r="S5" s="37"/>
      <c r="T5" s="32"/>
      <c r="U5" s="32"/>
      <c r="V5" s="32"/>
      <c r="W5" s="32"/>
      <c r="X5" s="32"/>
      <c r="Y5" s="32"/>
    </row>
    <row r="6" spans="1:25" s="33" customFormat="1" ht="12.75">
      <c r="D6" s="57" t="s">
        <v>3</v>
      </c>
      <c r="E6" s="57"/>
      <c r="F6" s="57" t="s">
        <v>4</v>
      </c>
      <c r="G6" s="57"/>
      <c r="H6" s="57" t="s">
        <v>0</v>
      </c>
      <c r="I6" s="57"/>
      <c r="J6" s="57" t="s">
        <v>1</v>
      </c>
      <c r="K6" s="57"/>
      <c r="L6" s="57" t="s">
        <v>2</v>
      </c>
      <c r="M6" s="43"/>
      <c r="N6" s="31"/>
      <c r="O6" s="31"/>
      <c r="P6" s="31"/>
      <c r="Q6" s="31"/>
      <c r="R6" s="31"/>
      <c r="S6" s="34"/>
      <c r="T6" s="35"/>
      <c r="U6" s="35"/>
      <c r="V6" s="35"/>
      <c r="W6" s="35"/>
      <c r="X6" s="35"/>
      <c r="Y6" s="35"/>
    </row>
    <row r="7" spans="1:25" s="41" customFormat="1" ht="12.75">
      <c r="D7" s="58" t="s">
        <v>5</v>
      </c>
      <c r="E7" s="58"/>
      <c r="F7" s="58" t="s">
        <v>6</v>
      </c>
      <c r="G7" s="58"/>
      <c r="H7" s="58" t="s">
        <v>7</v>
      </c>
      <c r="I7" s="58"/>
      <c r="J7" s="58" t="s">
        <v>8</v>
      </c>
      <c r="K7" s="58"/>
      <c r="L7" s="58" t="s">
        <v>9</v>
      </c>
      <c r="M7" s="42"/>
      <c r="N7" s="40"/>
      <c r="O7" s="40"/>
      <c r="P7" s="40"/>
      <c r="R7" s="40"/>
      <c r="S7" s="40"/>
      <c r="T7" s="40"/>
      <c r="U7" s="40"/>
      <c r="V7" s="40"/>
      <c r="W7" s="40"/>
      <c r="X7" s="40"/>
      <c r="Y7" s="40"/>
    </row>
    <row r="8" spans="1:25" s="41" customFormat="1" ht="6.75" customHeight="1">
      <c r="D8" s="58"/>
      <c r="E8" s="58"/>
      <c r="F8" s="58"/>
      <c r="G8" s="58"/>
      <c r="H8" s="58"/>
      <c r="I8" s="58"/>
      <c r="J8" s="58"/>
      <c r="K8" s="58"/>
      <c r="L8" s="58"/>
      <c r="M8" s="42"/>
      <c r="N8" s="40"/>
      <c r="O8" s="40"/>
      <c r="P8" s="40"/>
      <c r="R8" s="40"/>
      <c r="S8" s="40"/>
      <c r="T8" s="40"/>
      <c r="U8" s="40"/>
      <c r="V8" s="40"/>
      <c r="W8" s="40"/>
      <c r="X8" s="40"/>
      <c r="Y8" s="40"/>
    </row>
    <row r="9" spans="1:25" ht="15.75" customHeight="1" thickBot="1">
      <c r="C9" s="178" t="s">
        <v>64</v>
      </c>
      <c r="D9" s="178"/>
      <c r="E9" s="178"/>
      <c r="F9" s="178"/>
      <c r="G9" s="178"/>
      <c r="H9" s="178"/>
      <c r="I9" s="178"/>
      <c r="J9" s="178"/>
      <c r="K9" s="178"/>
      <c r="L9" s="178"/>
      <c r="M9" s="15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</row>
    <row r="10" spans="1:25" ht="15.95" customHeight="1" thickBot="1">
      <c r="B10" s="7">
        <v>1</v>
      </c>
      <c r="C10" s="167" t="s">
        <v>28</v>
      </c>
      <c r="D10" s="167"/>
      <c r="E10" s="167"/>
      <c r="F10" s="167"/>
      <c r="G10" s="167"/>
      <c r="H10" s="167"/>
      <c r="I10" s="167"/>
      <c r="J10" s="167"/>
      <c r="K10" s="167"/>
      <c r="L10" s="168"/>
      <c r="M10" s="44"/>
      <c r="N10" s="163"/>
      <c r="O10" s="2">
        <f>+IF(N10="",0,1)</f>
        <v>0</v>
      </c>
      <c r="P10" s="8"/>
      <c r="Q10" s="28" t="str">
        <f>IF(ISNUMBER(N10),N10,"None")</f>
        <v>None</v>
      </c>
      <c r="R10" s="28"/>
      <c r="S10" s="24"/>
      <c r="T10" s="24"/>
      <c r="U10" s="9"/>
      <c r="V10" s="9"/>
      <c r="W10" s="9"/>
      <c r="X10" s="9"/>
      <c r="Y10" s="9"/>
    </row>
    <row r="11" spans="1:25" ht="15.95" customHeight="1" thickBot="1">
      <c r="B11" s="56">
        <v>2</v>
      </c>
      <c r="C11" s="169" t="s">
        <v>29</v>
      </c>
      <c r="D11" s="169"/>
      <c r="E11" s="169"/>
      <c r="F11" s="169"/>
      <c r="G11" s="169"/>
      <c r="H11" s="169"/>
      <c r="I11" s="169"/>
      <c r="J11" s="169"/>
      <c r="K11" s="169"/>
      <c r="L11" s="170"/>
      <c r="M11" s="44"/>
      <c r="N11" s="163"/>
      <c r="O11" s="2">
        <f t="shared" ref="O11:O45" si="0">+IF(N11="",0,1)</f>
        <v>0</v>
      </c>
      <c r="P11" s="8"/>
      <c r="Q11" s="28" t="str">
        <f t="shared" ref="Q11:Q45" si="1">IF(ISNUMBER(N11),N11,"None")</f>
        <v>None</v>
      </c>
      <c r="R11" s="28"/>
      <c r="S11" s="24"/>
      <c r="T11" s="24"/>
      <c r="U11" s="9"/>
      <c r="V11" s="9"/>
      <c r="W11" s="9"/>
      <c r="X11" s="9"/>
      <c r="Y11" s="9"/>
    </row>
    <row r="12" spans="1:25" ht="15.95" customHeight="1" thickBot="1">
      <c r="B12" s="7">
        <v>3</v>
      </c>
      <c r="C12" s="167" t="s">
        <v>30</v>
      </c>
      <c r="D12" s="167"/>
      <c r="E12" s="167"/>
      <c r="F12" s="167"/>
      <c r="G12" s="167"/>
      <c r="H12" s="167"/>
      <c r="I12" s="167"/>
      <c r="J12" s="167"/>
      <c r="K12" s="167"/>
      <c r="L12" s="168"/>
      <c r="M12" s="44"/>
      <c r="N12" s="163"/>
      <c r="O12" s="2">
        <f t="shared" si="0"/>
        <v>0</v>
      </c>
      <c r="P12" s="8"/>
      <c r="Q12" s="28" t="str">
        <f t="shared" si="1"/>
        <v>None</v>
      </c>
      <c r="R12" s="28"/>
      <c r="S12" s="24"/>
      <c r="T12" s="24"/>
      <c r="U12" s="9"/>
      <c r="V12" s="9"/>
      <c r="W12" s="9"/>
      <c r="X12" s="9"/>
      <c r="Y12" s="9"/>
    </row>
    <row r="13" spans="1:25" ht="15.95" customHeight="1" thickBot="1">
      <c r="B13" s="56">
        <v>4</v>
      </c>
      <c r="C13" s="169" t="s">
        <v>31</v>
      </c>
      <c r="D13" s="169"/>
      <c r="E13" s="169"/>
      <c r="F13" s="169"/>
      <c r="G13" s="169"/>
      <c r="H13" s="169"/>
      <c r="I13" s="169"/>
      <c r="J13" s="169"/>
      <c r="K13" s="169"/>
      <c r="L13" s="170"/>
      <c r="M13" s="44"/>
      <c r="N13" s="163"/>
      <c r="O13" s="2">
        <f t="shared" si="0"/>
        <v>0</v>
      </c>
      <c r="P13" s="8"/>
      <c r="Q13" s="28" t="str">
        <f t="shared" si="1"/>
        <v>None</v>
      </c>
      <c r="R13" s="28"/>
      <c r="S13" s="24"/>
      <c r="T13" s="24"/>
      <c r="U13" s="9"/>
      <c r="V13" s="9"/>
      <c r="W13" s="9"/>
      <c r="X13" s="9"/>
      <c r="Y13" s="9"/>
    </row>
    <row r="14" spans="1:25" ht="15.95" customHeight="1" thickBot="1">
      <c r="B14" s="7">
        <v>5</v>
      </c>
      <c r="C14" s="167" t="s">
        <v>32</v>
      </c>
      <c r="D14" s="167"/>
      <c r="E14" s="167"/>
      <c r="F14" s="167"/>
      <c r="G14" s="167"/>
      <c r="H14" s="167"/>
      <c r="I14" s="167"/>
      <c r="J14" s="167"/>
      <c r="K14" s="167"/>
      <c r="L14" s="168"/>
      <c r="M14" s="44"/>
      <c r="N14" s="163"/>
      <c r="O14" s="2">
        <f t="shared" si="0"/>
        <v>0</v>
      </c>
      <c r="P14" s="8"/>
      <c r="Q14" s="28" t="str">
        <f t="shared" si="1"/>
        <v>None</v>
      </c>
      <c r="R14" s="28"/>
      <c r="S14" s="24"/>
      <c r="T14" s="24"/>
      <c r="U14" s="9"/>
      <c r="V14" s="9"/>
      <c r="W14" s="9"/>
      <c r="X14" s="9"/>
      <c r="Y14" s="9"/>
    </row>
    <row r="15" spans="1:25" ht="15.95" customHeight="1" thickBot="1">
      <c r="B15" s="56">
        <v>6</v>
      </c>
      <c r="C15" s="169" t="s">
        <v>33</v>
      </c>
      <c r="D15" s="169"/>
      <c r="E15" s="169"/>
      <c r="F15" s="169"/>
      <c r="G15" s="169"/>
      <c r="H15" s="169"/>
      <c r="I15" s="169"/>
      <c r="J15" s="169"/>
      <c r="K15" s="169"/>
      <c r="L15" s="170"/>
      <c r="M15" s="44"/>
      <c r="N15" s="163"/>
      <c r="O15" s="2">
        <f t="shared" si="0"/>
        <v>0</v>
      </c>
      <c r="P15" s="8"/>
      <c r="Q15" s="28" t="str">
        <f t="shared" si="1"/>
        <v>None</v>
      </c>
      <c r="R15" s="28"/>
      <c r="S15" s="24"/>
      <c r="T15" s="24"/>
      <c r="U15" s="9"/>
      <c r="V15" s="9"/>
      <c r="W15" s="9"/>
      <c r="X15" s="9"/>
      <c r="Y15" s="9"/>
    </row>
    <row r="16" spans="1:25" ht="15.95" customHeight="1" thickBot="1">
      <c r="B16" s="7">
        <v>7</v>
      </c>
      <c r="C16" s="167" t="s">
        <v>34</v>
      </c>
      <c r="D16" s="167"/>
      <c r="E16" s="167"/>
      <c r="F16" s="167"/>
      <c r="G16" s="167"/>
      <c r="H16" s="167"/>
      <c r="I16" s="167"/>
      <c r="J16" s="167"/>
      <c r="K16" s="167"/>
      <c r="L16" s="168"/>
      <c r="M16" s="44"/>
      <c r="N16" s="163"/>
      <c r="O16" s="2">
        <f t="shared" si="0"/>
        <v>0</v>
      </c>
      <c r="P16" s="8"/>
      <c r="Q16" s="28" t="str">
        <f t="shared" si="1"/>
        <v>None</v>
      </c>
      <c r="R16" s="28"/>
      <c r="S16" s="24"/>
      <c r="T16" s="24"/>
      <c r="U16" s="9"/>
      <c r="V16" s="9"/>
      <c r="W16" s="9"/>
      <c r="X16" s="9"/>
      <c r="Y16" s="9"/>
    </row>
    <row r="17" spans="2:25" ht="15.95" customHeight="1" thickBot="1">
      <c r="B17" s="56">
        <v>8</v>
      </c>
      <c r="C17" s="169" t="s">
        <v>35</v>
      </c>
      <c r="D17" s="169"/>
      <c r="E17" s="169"/>
      <c r="F17" s="169"/>
      <c r="G17" s="169"/>
      <c r="H17" s="169"/>
      <c r="I17" s="169"/>
      <c r="J17" s="169"/>
      <c r="K17" s="169"/>
      <c r="L17" s="170"/>
      <c r="M17" s="44"/>
      <c r="N17" s="163"/>
      <c r="O17" s="2">
        <f t="shared" si="0"/>
        <v>0</v>
      </c>
      <c r="P17" s="8"/>
      <c r="Q17" s="28" t="str">
        <f t="shared" si="1"/>
        <v>None</v>
      </c>
      <c r="R17" s="28"/>
      <c r="S17" s="24"/>
      <c r="T17" s="24"/>
      <c r="U17" s="9"/>
      <c r="V17" s="9"/>
      <c r="W17" s="9"/>
      <c r="X17" s="9"/>
      <c r="Y17" s="9"/>
    </row>
    <row r="18" spans="2:25" ht="15.95" customHeight="1" thickBot="1">
      <c r="B18" s="7">
        <v>9</v>
      </c>
      <c r="C18" s="167" t="s">
        <v>36</v>
      </c>
      <c r="D18" s="167"/>
      <c r="E18" s="167"/>
      <c r="F18" s="167"/>
      <c r="G18" s="167"/>
      <c r="H18" s="167"/>
      <c r="I18" s="167"/>
      <c r="J18" s="167"/>
      <c r="K18" s="167"/>
      <c r="L18" s="168"/>
      <c r="M18" s="44"/>
      <c r="N18" s="163"/>
      <c r="O18" s="2">
        <f t="shared" si="0"/>
        <v>0</v>
      </c>
      <c r="P18" s="8"/>
      <c r="Q18" s="28" t="str">
        <f t="shared" si="1"/>
        <v>None</v>
      </c>
      <c r="R18" s="28"/>
      <c r="S18" s="24"/>
      <c r="T18" s="24"/>
      <c r="U18" s="9"/>
      <c r="V18" s="9"/>
      <c r="W18" s="9"/>
      <c r="X18" s="9"/>
      <c r="Y18" s="9"/>
    </row>
    <row r="19" spans="2:25" ht="15.95" customHeight="1" thickBot="1">
      <c r="B19" s="56">
        <v>10</v>
      </c>
      <c r="C19" s="169" t="s">
        <v>37</v>
      </c>
      <c r="D19" s="169"/>
      <c r="E19" s="169"/>
      <c r="F19" s="169"/>
      <c r="G19" s="169"/>
      <c r="H19" s="169"/>
      <c r="I19" s="169"/>
      <c r="J19" s="169"/>
      <c r="K19" s="169"/>
      <c r="L19" s="170"/>
      <c r="M19" s="44"/>
      <c r="N19" s="163"/>
      <c r="O19" s="2">
        <f t="shared" si="0"/>
        <v>0</v>
      </c>
      <c r="P19" s="8"/>
      <c r="Q19" s="28" t="str">
        <f t="shared" si="1"/>
        <v>None</v>
      </c>
      <c r="R19" s="29"/>
      <c r="S19" s="24"/>
      <c r="T19" s="24"/>
      <c r="U19" s="9"/>
      <c r="V19" s="9"/>
      <c r="W19" s="9"/>
      <c r="X19" s="9"/>
      <c r="Y19" s="9"/>
    </row>
    <row r="20" spans="2:25" ht="15.95" customHeight="1" thickBot="1">
      <c r="B20" s="7">
        <v>11</v>
      </c>
      <c r="C20" s="167" t="s">
        <v>38</v>
      </c>
      <c r="D20" s="167"/>
      <c r="E20" s="167"/>
      <c r="F20" s="167"/>
      <c r="G20" s="167"/>
      <c r="H20" s="167"/>
      <c r="I20" s="167"/>
      <c r="J20" s="167"/>
      <c r="K20" s="167"/>
      <c r="L20" s="168"/>
      <c r="M20" s="44"/>
      <c r="N20" s="163"/>
      <c r="O20" s="2">
        <f t="shared" si="0"/>
        <v>0</v>
      </c>
      <c r="P20" s="8"/>
      <c r="Q20" s="28" t="str">
        <f t="shared" si="1"/>
        <v>None</v>
      </c>
      <c r="R20" s="62"/>
      <c r="S20" s="9"/>
      <c r="T20" s="9"/>
      <c r="U20" s="9"/>
      <c r="V20" s="9"/>
      <c r="W20" s="9"/>
      <c r="X20" s="9"/>
      <c r="Y20" s="9"/>
    </row>
    <row r="21" spans="2:25" ht="15.95" customHeight="1" thickBot="1">
      <c r="B21" s="56">
        <v>12</v>
      </c>
      <c r="C21" s="169" t="s">
        <v>39</v>
      </c>
      <c r="D21" s="169"/>
      <c r="E21" s="169"/>
      <c r="F21" s="169"/>
      <c r="G21" s="169"/>
      <c r="H21" s="169"/>
      <c r="I21" s="169"/>
      <c r="J21" s="169"/>
      <c r="K21" s="169"/>
      <c r="L21" s="170"/>
      <c r="M21" s="44"/>
      <c r="N21" s="163"/>
      <c r="O21" s="2">
        <f t="shared" si="0"/>
        <v>0</v>
      </c>
      <c r="P21" s="8"/>
      <c r="Q21" s="28" t="str">
        <f t="shared" si="1"/>
        <v>None</v>
      </c>
      <c r="R21" s="16"/>
      <c r="S21" s="9"/>
      <c r="T21" s="9"/>
      <c r="U21" s="9"/>
      <c r="V21" s="9"/>
      <c r="W21" s="9"/>
      <c r="X21" s="9"/>
      <c r="Y21" s="9"/>
    </row>
    <row r="22" spans="2:25" ht="15.95" customHeight="1" thickBot="1">
      <c r="B22" s="7">
        <v>13</v>
      </c>
      <c r="C22" s="167" t="s">
        <v>40</v>
      </c>
      <c r="D22" s="167"/>
      <c r="E22" s="167"/>
      <c r="F22" s="167"/>
      <c r="G22" s="167"/>
      <c r="H22" s="167"/>
      <c r="I22" s="167"/>
      <c r="J22" s="167"/>
      <c r="K22" s="167"/>
      <c r="L22" s="168"/>
      <c r="M22" s="44"/>
      <c r="N22" s="163"/>
      <c r="O22" s="2">
        <f t="shared" si="0"/>
        <v>0</v>
      </c>
      <c r="P22" s="8"/>
      <c r="Q22" s="28" t="str">
        <f t="shared" si="1"/>
        <v>None</v>
      </c>
      <c r="S22" s="9">
        <f>+WorkSheet1!F43</f>
        <v>0</v>
      </c>
      <c r="T22" s="9"/>
      <c r="U22" s="9"/>
      <c r="V22" s="9"/>
      <c r="W22" s="9"/>
      <c r="X22" s="9"/>
      <c r="Y22" s="9"/>
    </row>
    <row r="23" spans="2:25" ht="15.95" customHeight="1" thickBot="1">
      <c r="B23" s="56">
        <v>14</v>
      </c>
      <c r="C23" s="169" t="s">
        <v>41</v>
      </c>
      <c r="D23" s="169"/>
      <c r="E23" s="169"/>
      <c r="F23" s="169"/>
      <c r="G23" s="169"/>
      <c r="H23" s="169"/>
      <c r="I23" s="169"/>
      <c r="J23" s="169"/>
      <c r="K23" s="169"/>
      <c r="L23" s="170"/>
      <c r="M23" s="44"/>
      <c r="N23" s="163"/>
      <c r="O23" s="2">
        <f t="shared" si="0"/>
        <v>0</v>
      </c>
      <c r="P23" s="8"/>
      <c r="Q23" s="28" t="str">
        <f t="shared" si="1"/>
        <v>None</v>
      </c>
      <c r="R23" s="16"/>
      <c r="S23" s="9"/>
      <c r="T23" s="9"/>
      <c r="U23" s="9"/>
      <c r="V23" s="9"/>
      <c r="W23" s="9"/>
      <c r="X23" s="9"/>
      <c r="Y23" s="9"/>
    </row>
    <row r="24" spans="2:25" ht="15.95" customHeight="1" thickBot="1">
      <c r="B24" s="7">
        <v>15</v>
      </c>
      <c r="C24" s="167" t="s">
        <v>42</v>
      </c>
      <c r="D24" s="167"/>
      <c r="E24" s="167"/>
      <c r="F24" s="167"/>
      <c r="G24" s="167"/>
      <c r="H24" s="167"/>
      <c r="I24" s="167"/>
      <c r="J24" s="167"/>
      <c r="K24" s="167"/>
      <c r="L24" s="168"/>
      <c r="M24" s="44"/>
      <c r="N24" s="163"/>
      <c r="O24" s="2">
        <f t="shared" si="0"/>
        <v>0</v>
      </c>
      <c r="P24" s="8"/>
      <c r="Q24" s="28" t="str">
        <f t="shared" si="1"/>
        <v>None</v>
      </c>
      <c r="S24" s="9"/>
      <c r="T24" s="9"/>
      <c r="U24" s="9"/>
      <c r="V24" s="9"/>
      <c r="W24" s="9"/>
      <c r="X24" s="9"/>
      <c r="Y24" s="9"/>
    </row>
    <row r="25" spans="2:25" ht="15.95" customHeight="1" thickBot="1">
      <c r="B25" s="56">
        <v>16</v>
      </c>
      <c r="C25" s="169" t="s">
        <v>43</v>
      </c>
      <c r="D25" s="169"/>
      <c r="E25" s="169"/>
      <c r="F25" s="169"/>
      <c r="G25" s="169"/>
      <c r="H25" s="169"/>
      <c r="I25" s="169"/>
      <c r="J25" s="169"/>
      <c r="K25" s="169"/>
      <c r="L25" s="170"/>
      <c r="M25" s="44"/>
      <c r="N25" s="163"/>
      <c r="O25" s="2">
        <f t="shared" si="0"/>
        <v>0</v>
      </c>
      <c r="P25" s="8"/>
      <c r="Q25" s="28" t="str">
        <f t="shared" si="1"/>
        <v>None</v>
      </c>
      <c r="R25" s="16"/>
      <c r="S25" s="9"/>
      <c r="T25" s="9"/>
      <c r="U25" s="9"/>
      <c r="V25" s="9"/>
      <c r="W25" s="9"/>
      <c r="X25" s="9"/>
      <c r="Y25" s="9"/>
    </row>
    <row r="26" spans="2:25" ht="15.95" customHeight="1" thickBot="1">
      <c r="B26" s="7">
        <v>17</v>
      </c>
      <c r="C26" s="167" t="s">
        <v>44</v>
      </c>
      <c r="D26" s="167"/>
      <c r="E26" s="167"/>
      <c r="F26" s="167"/>
      <c r="G26" s="167"/>
      <c r="H26" s="167"/>
      <c r="I26" s="167"/>
      <c r="J26" s="167"/>
      <c r="K26" s="167"/>
      <c r="L26" s="168"/>
      <c r="M26" s="44"/>
      <c r="N26" s="163"/>
      <c r="O26" s="2">
        <f t="shared" si="0"/>
        <v>0</v>
      </c>
      <c r="P26" s="8"/>
      <c r="Q26" s="28" t="str">
        <f t="shared" si="1"/>
        <v>None</v>
      </c>
      <c r="S26" s="9"/>
      <c r="T26" s="9"/>
      <c r="U26" s="9"/>
      <c r="V26" s="9"/>
      <c r="W26" s="9"/>
      <c r="X26" s="9"/>
      <c r="Y26" s="9"/>
    </row>
    <row r="27" spans="2:25" ht="15.95" customHeight="1" thickBot="1">
      <c r="B27" s="56">
        <v>18</v>
      </c>
      <c r="C27" s="169" t="s">
        <v>45</v>
      </c>
      <c r="D27" s="169"/>
      <c r="E27" s="169"/>
      <c r="F27" s="169"/>
      <c r="G27" s="169"/>
      <c r="H27" s="169"/>
      <c r="I27" s="169"/>
      <c r="J27" s="169"/>
      <c r="K27" s="169"/>
      <c r="L27" s="170"/>
      <c r="M27" s="44"/>
      <c r="N27" s="163"/>
      <c r="O27" s="2">
        <f t="shared" si="0"/>
        <v>0</v>
      </c>
      <c r="P27" s="8"/>
      <c r="Q27" s="28" t="str">
        <f t="shared" si="1"/>
        <v>None</v>
      </c>
      <c r="R27" s="16"/>
      <c r="S27" s="9"/>
      <c r="T27" s="9"/>
      <c r="U27" s="9"/>
      <c r="V27" s="9"/>
      <c r="W27" s="9"/>
      <c r="X27" s="9"/>
      <c r="Y27" s="9"/>
    </row>
    <row r="28" spans="2:25" ht="15.95" customHeight="1" thickBot="1">
      <c r="B28" s="7">
        <v>19</v>
      </c>
      <c r="C28" s="167" t="s">
        <v>46</v>
      </c>
      <c r="D28" s="167"/>
      <c r="E28" s="167"/>
      <c r="F28" s="167"/>
      <c r="G28" s="167"/>
      <c r="H28" s="167"/>
      <c r="I28" s="167"/>
      <c r="J28" s="167"/>
      <c r="K28" s="167"/>
      <c r="L28" s="168"/>
      <c r="M28" s="44"/>
      <c r="N28" s="163"/>
      <c r="O28" s="2">
        <f t="shared" si="0"/>
        <v>0</v>
      </c>
      <c r="P28" s="8"/>
      <c r="Q28" s="28" t="str">
        <f t="shared" si="1"/>
        <v>None</v>
      </c>
      <c r="S28" s="9"/>
      <c r="T28" s="9"/>
      <c r="U28" s="9"/>
      <c r="V28" s="9"/>
      <c r="W28" s="9"/>
      <c r="X28" s="9"/>
      <c r="Y28" s="9"/>
    </row>
    <row r="29" spans="2:25" ht="15.95" customHeight="1" thickBot="1">
      <c r="B29" s="56">
        <v>20</v>
      </c>
      <c r="C29" s="169" t="s">
        <v>47</v>
      </c>
      <c r="D29" s="169"/>
      <c r="E29" s="169"/>
      <c r="F29" s="169"/>
      <c r="G29" s="169"/>
      <c r="H29" s="169"/>
      <c r="I29" s="169"/>
      <c r="J29" s="169"/>
      <c r="K29" s="169"/>
      <c r="L29" s="170"/>
      <c r="M29" s="44"/>
      <c r="N29" s="163"/>
      <c r="O29" s="2">
        <f t="shared" si="0"/>
        <v>0</v>
      </c>
      <c r="P29" s="8"/>
      <c r="Q29" s="28" t="str">
        <f t="shared" si="1"/>
        <v>None</v>
      </c>
      <c r="R29" s="16"/>
      <c r="S29" s="9"/>
      <c r="T29" s="9"/>
      <c r="U29" s="9"/>
      <c r="V29" s="9"/>
      <c r="W29" s="9"/>
      <c r="X29" s="9"/>
      <c r="Y29" s="9"/>
    </row>
    <row r="30" spans="2:25" ht="15.95" customHeight="1" thickBot="1">
      <c r="B30" s="7">
        <v>21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8"/>
      <c r="M30" s="44"/>
      <c r="N30" s="163"/>
      <c r="O30" s="2">
        <f t="shared" si="0"/>
        <v>0</v>
      </c>
      <c r="P30" s="8"/>
      <c r="Q30" s="28" t="str">
        <f t="shared" si="1"/>
        <v>None</v>
      </c>
      <c r="S30" s="9"/>
      <c r="T30" s="9"/>
      <c r="U30" s="9"/>
      <c r="V30" s="9"/>
      <c r="W30" s="9"/>
      <c r="X30" s="9"/>
      <c r="Y30" s="9"/>
    </row>
    <row r="31" spans="2:25" ht="15.95" customHeight="1" thickBot="1">
      <c r="B31" s="56">
        <v>22</v>
      </c>
      <c r="C31" s="169" t="s">
        <v>49</v>
      </c>
      <c r="D31" s="169"/>
      <c r="E31" s="169"/>
      <c r="F31" s="169"/>
      <c r="G31" s="169"/>
      <c r="H31" s="169"/>
      <c r="I31" s="169"/>
      <c r="J31" s="169"/>
      <c r="K31" s="169"/>
      <c r="L31" s="170"/>
      <c r="M31" s="44"/>
      <c r="N31" s="163"/>
      <c r="O31" s="2">
        <f t="shared" si="0"/>
        <v>0</v>
      </c>
      <c r="P31" s="8"/>
      <c r="Q31" s="28" t="str">
        <f t="shared" si="1"/>
        <v>None</v>
      </c>
      <c r="R31" s="16"/>
      <c r="S31" s="9"/>
      <c r="T31" s="9"/>
      <c r="U31" s="9"/>
      <c r="V31" s="9"/>
      <c r="W31" s="9"/>
      <c r="X31" s="9"/>
      <c r="Y31" s="9"/>
    </row>
    <row r="32" spans="2:25" ht="15.95" customHeight="1" thickBot="1">
      <c r="B32" s="7">
        <v>23</v>
      </c>
      <c r="C32" s="167" t="s">
        <v>50</v>
      </c>
      <c r="D32" s="167"/>
      <c r="E32" s="167"/>
      <c r="F32" s="167"/>
      <c r="G32" s="167"/>
      <c r="H32" s="167"/>
      <c r="I32" s="167"/>
      <c r="J32" s="167"/>
      <c r="K32" s="167"/>
      <c r="L32" s="168"/>
      <c r="M32" s="44"/>
      <c r="N32" s="163"/>
      <c r="O32" s="2">
        <f t="shared" si="0"/>
        <v>0</v>
      </c>
      <c r="P32" s="8"/>
      <c r="Q32" s="28" t="str">
        <f t="shared" si="1"/>
        <v>None</v>
      </c>
      <c r="S32" s="9"/>
      <c r="T32" s="9"/>
      <c r="U32" s="9"/>
      <c r="V32" s="9"/>
      <c r="W32" s="9"/>
      <c r="X32" s="9"/>
      <c r="Y32" s="9"/>
    </row>
    <row r="33" spans="2:25" ht="15.95" customHeight="1" thickBot="1">
      <c r="B33" s="56">
        <v>24</v>
      </c>
      <c r="C33" s="169" t="s">
        <v>51</v>
      </c>
      <c r="D33" s="169"/>
      <c r="E33" s="169"/>
      <c r="F33" s="169"/>
      <c r="G33" s="169"/>
      <c r="H33" s="169"/>
      <c r="I33" s="169"/>
      <c r="J33" s="169"/>
      <c r="K33" s="169"/>
      <c r="L33" s="170"/>
      <c r="M33" s="44"/>
      <c r="N33" s="163"/>
      <c r="O33" s="2">
        <f t="shared" si="0"/>
        <v>0</v>
      </c>
      <c r="P33" s="8"/>
      <c r="Q33" s="28" t="str">
        <f t="shared" si="1"/>
        <v>None</v>
      </c>
      <c r="R33" s="16"/>
      <c r="S33" s="9"/>
      <c r="T33" s="9"/>
      <c r="U33" s="9"/>
      <c r="V33" s="9"/>
      <c r="W33" s="9"/>
      <c r="X33" s="9"/>
      <c r="Y33" s="9"/>
    </row>
    <row r="34" spans="2:25" ht="15.95" customHeight="1" thickBot="1">
      <c r="B34" s="7">
        <v>25</v>
      </c>
      <c r="C34" s="167" t="s">
        <v>52</v>
      </c>
      <c r="D34" s="167"/>
      <c r="E34" s="167"/>
      <c r="F34" s="167"/>
      <c r="G34" s="167"/>
      <c r="H34" s="167"/>
      <c r="I34" s="167"/>
      <c r="J34" s="167"/>
      <c r="K34" s="167"/>
      <c r="L34" s="168"/>
      <c r="M34" s="44"/>
      <c r="N34" s="163"/>
      <c r="O34" s="2">
        <f t="shared" si="0"/>
        <v>0</v>
      </c>
      <c r="P34" s="8"/>
      <c r="Q34" s="28" t="str">
        <f t="shared" si="1"/>
        <v>None</v>
      </c>
      <c r="S34" s="9"/>
      <c r="T34" s="9"/>
      <c r="U34" s="9"/>
      <c r="V34" s="9"/>
      <c r="W34" s="9"/>
      <c r="X34" s="9"/>
      <c r="Y34" s="9"/>
    </row>
    <row r="35" spans="2:25" ht="15.95" customHeight="1" thickBot="1">
      <c r="B35" s="56">
        <v>26</v>
      </c>
      <c r="C35" s="169" t="s">
        <v>53</v>
      </c>
      <c r="D35" s="169"/>
      <c r="E35" s="169"/>
      <c r="F35" s="169"/>
      <c r="G35" s="169"/>
      <c r="H35" s="169"/>
      <c r="I35" s="169"/>
      <c r="J35" s="169"/>
      <c r="K35" s="169"/>
      <c r="L35" s="170"/>
      <c r="M35" s="44"/>
      <c r="N35" s="163"/>
      <c r="O35" s="2">
        <f t="shared" si="0"/>
        <v>0</v>
      </c>
      <c r="P35" s="8"/>
      <c r="Q35" s="28" t="str">
        <f t="shared" si="1"/>
        <v>None</v>
      </c>
      <c r="R35" s="16"/>
      <c r="S35" s="9"/>
      <c r="T35" s="9"/>
      <c r="U35" s="9"/>
      <c r="V35" s="9"/>
      <c r="W35" s="9"/>
      <c r="X35" s="9"/>
      <c r="Y35" s="9"/>
    </row>
    <row r="36" spans="2:25" ht="15.95" customHeight="1" thickBot="1">
      <c r="B36" s="7">
        <v>27</v>
      </c>
      <c r="C36" s="167" t="s">
        <v>54</v>
      </c>
      <c r="D36" s="167"/>
      <c r="E36" s="167"/>
      <c r="F36" s="167"/>
      <c r="G36" s="167"/>
      <c r="H36" s="167"/>
      <c r="I36" s="167"/>
      <c r="J36" s="167"/>
      <c r="K36" s="167"/>
      <c r="L36" s="168"/>
      <c r="M36" s="44"/>
      <c r="N36" s="163"/>
      <c r="O36" s="2">
        <f t="shared" si="0"/>
        <v>0</v>
      </c>
      <c r="P36" s="8"/>
      <c r="Q36" s="28" t="str">
        <f t="shared" si="1"/>
        <v>None</v>
      </c>
      <c r="R36" s="30"/>
      <c r="S36" s="9"/>
      <c r="T36" s="9"/>
      <c r="U36" s="9"/>
      <c r="V36" s="9"/>
      <c r="W36" s="9"/>
      <c r="X36" s="9"/>
      <c r="Y36" s="9"/>
    </row>
    <row r="37" spans="2:25" ht="15.95" customHeight="1" thickBot="1">
      <c r="B37" s="56">
        <v>28</v>
      </c>
      <c r="C37" s="169" t="s">
        <v>55</v>
      </c>
      <c r="D37" s="169"/>
      <c r="E37" s="169"/>
      <c r="F37" s="169"/>
      <c r="G37" s="169"/>
      <c r="H37" s="169"/>
      <c r="I37" s="169"/>
      <c r="J37" s="169"/>
      <c r="K37" s="169"/>
      <c r="L37" s="170"/>
      <c r="M37" s="44"/>
      <c r="N37" s="163"/>
      <c r="O37" s="2">
        <f t="shared" si="0"/>
        <v>0</v>
      </c>
      <c r="P37" s="8"/>
      <c r="Q37" s="28" t="str">
        <f t="shared" si="1"/>
        <v>None</v>
      </c>
      <c r="R37" s="16"/>
      <c r="S37" s="9"/>
      <c r="T37" s="9"/>
      <c r="U37" s="9"/>
      <c r="V37" s="9"/>
      <c r="W37" s="9"/>
      <c r="X37" s="9"/>
      <c r="Y37" s="9"/>
    </row>
    <row r="38" spans="2:25" ht="15.95" customHeight="1" thickBot="1">
      <c r="B38" s="7">
        <v>29</v>
      </c>
      <c r="C38" s="167" t="s">
        <v>56</v>
      </c>
      <c r="D38" s="167"/>
      <c r="E38" s="167"/>
      <c r="F38" s="167"/>
      <c r="G38" s="167"/>
      <c r="H38" s="167"/>
      <c r="I38" s="167"/>
      <c r="J38" s="167"/>
      <c r="K38" s="167"/>
      <c r="L38" s="168"/>
      <c r="M38" s="44"/>
      <c r="N38" s="163"/>
      <c r="O38" s="2">
        <f t="shared" si="0"/>
        <v>0</v>
      </c>
      <c r="P38" s="8"/>
      <c r="Q38" s="28" t="str">
        <f t="shared" si="1"/>
        <v>None</v>
      </c>
      <c r="R38" s="9"/>
      <c r="S38" s="9"/>
      <c r="T38" s="9"/>
      <c r="U38" s="9"/>
      <c r="V38" s="9"/>
      <c r="W38" s="9"/>
      <c r="X38" s="9"/>
      <c r="Y38" s="9"/>
    </row>
    <row r="39" spans="2:25" ht="15.95" customHeight="1" thickBot="1">
      <c r="B39" s="56">
        <v>30</v>
      </c>
      <c r="C39" s="169" t="s">
        <v>57</v>
      </c>
      <c r="D39" s="169"/>
      <c r="E39" s="169"/>
      <c r="F39" s="169"/>
      <c r="G39" s="169"/>
      <c r="H39" s="169"/>
      <c r="I39" s="169"/>
      <c r="J39" s="169"/>
      <c r="K39" s="169"/>
      <c r="L39" s="170"/>
      <c r="M39" s="44"/>
      <c r="N39" s="163"/>
      <c r="O39" s="2">
        <f t="shared" si="0"/>
        <v>0</v>
      </c>
      <c r="P39" s="8"/>
      <c r="Q39" s="28" t="str">
        <f t="shared" si="1"/>
        <v>None</v>
      </c>
      <c r="R39" s="9"/>
      <c r="S39" s="9"/>
      <c r="T39" s="9"/>
      <c r="U39" s="9"/>
      <c r="V39" s="9"/>
      <c r="W39" s="9"/>
      <c r="X39" s="9"/>
      <c r="Y39" s="9"/>
    </row>
    <row r="40" spans="2:25" ht="15.95" customHeight="1" thickBot="1">
      <c r="B40" s="7">
        <v>31</v>
      </c>
      <c r="C40" s="167" t="s">
        <v>58</v>
      </c>
      <c r="D40" s="167"/>
      <c r="E40" s="167"/>
      <c r="F40" s="167"/>
      <c r="G40" s="167"/>
      <c r="H40" s="167"/>
      <c r="I40" s="167"/>
      <c r="J40" s="167"/>
      <c r="K40" s="167"/>
      <c r="L40" s="168"/>
      <c r="M40" s="44"/>
      <c r="N40" s="163"/>
      <c r="O40" s="2">
        <f t="shared" si="0"/>
        <v>0</v>
      </c>
      <c r="P40" s="8"/>
      <c r="Q40" s="28" t="str">
        <f t="shared" si="1"/>
        <v>None</v>
      </c>
      <c r="R40" s="9"/>
      <c r="S40" s="9"/>
      <c r="T40" s="9"/>
      <c r="U40" s="9"/>
      <c r="V40" s="9"/>
      <c r="W40" s="9"/>
      <c r="X40" s="9"/>
      <c r="Y40" s="9"/>
    </row>
    <row r="41" spans="2:25" ht="15.95" customHeight="1" thickBot="1">
      <c r="B41" s="56">
        <v>32</v>
      </c>
      <c r="C41" s="169" t="s">
        <v>59</v>
      </c>
      <c r="D41" s="169"/>
      <c r="E41" s="169"/>
      <c r="F41" s="169"/>
      <c r="G41" s="169"/>
      <c r="H41" s="169"/>
      <c r="I41" s="169"/>
      <c r="J41" s="169"/>
      <c r="K41" s="169"/>
      <c r="L41" s="170"/>
      <c r="M41" s="44"/>
      <c r="N41" s="163"/>
      <c r="O41" s="2">
        <f t="shared" si="0"/>
        <v>0</v>
      </c>
      <c r="P41" s="8"/>
      <c r="Q41" s="28" t="str">
        <f t="shared" si="1"/>
        <v>None</v>
      </c>
      <c r="R41" s="9"/>
      <c r="S41" s="9"/>
      <c r="T41" s="9"/>
      <c r="U41" s="9"/>
      <c r="V41" s="9"/>
      <c r="W41" s="9"/>
      <c r="X41" s="9"/>
      <c r="Y41" s="9"/>
    </row>
    <row r="42" spans="2:25" ht="15.95" customHeight="1" thickBot="1">
      <c r="B42" s="7">
        <v>33</v>
      </c>
      <c r="C42" s="167" t="s">
        <v>60</v>
      </c>
      <c r="D42" s="167"/>
      <c r="E42" s="167"/>
      <c r="F42" s="167"/>
      <c r="G42" s="167"/>
      <c r="H42" s="167"/>
      <c r="I42" s="167"/>
      <c r="J42" s="167"/>
      <c r="K42" s="167"/>
      <c r="L42" s="168"/>
      <c r="M42" s="44"/>
      <c r="N42" s="163"/>
      <c r="O42" s="2">
        <f t="shared" si="0"/>
        <v>0</v>
      </c>
      <c r="P42" s="8"/>
      <c r="Q42" s="28" t="str">
        <f t="shared" si="1"/>
        <v>None</v>
      </c>
      <c r="R42" s="9"/>
      <c r="S42" s="9"/>
      <c r="T42" s="9"/>
      <c r="U42" s="9"/>
      <c r="V42" s="9"/>
      <c r="W42" s="9"/>
      <c r="X42" s="9"/>
      <c r="Y42" s="9"/>
    </row>
    <row r="43" spans="2:25" ht="15.95" customHeight="1" thickBot="1">
      <c r="B43" s="56">
        <v>34</v>
      </c>
      <c r="C43" s="169" t="s">
        <v>61</v>
      </c>
      <c r="D43" s="169"/>
      <c r="E43" s="169"/>
      <c r="F43" s="169"/>
      <c r="G43" s="169"/>
      <c r="H43" s="169"/>
      <c r="I43" s="169"/>
      <c r="J43" s="169"/>
      <c r="K43" s="169"/>
      <c r="L43" s="170"/>
      <c r="M43" s="44"/>
      <c r="N43" s="163"/>
      <c r="O43" s="2">
        <f t="shared" si="0"/>
        <v>0</v>
      </c>
      <c r="P43" s="8"/>
      <c r="Q43" s="28" t="str">
        <f t="shared" si="1"/>
        <v>None</v>
      </c>
      <c r="R43" s="9"/>
      <c r="S43" s="9"/>
      <c r="T43" s="9"/>
      <c r="U43" s="9"/>
      <c r="V43" s="9"/>
      <c r="W43" s="9"/>
      <c r="X43" s="9"/>
      <c r="Y43" s="9"/>
    </row>
    <row r="44" spans="2:25" ht="15.95" customHeight="1" thickBot="1">
      <c r="B44" s="7">
        <v>35</v>
      </c>
      <c r="C44" s="167" t="s">
        <v>62</v>
      </c>
      <c r="D44" s="167"/>
      <c r="E44" s="167"/>
      <c r="F44" s="167"/>
      <c r="G44" s="167"/>
      <c r="H44" s="167"/>
      <c r="I44" s="167"/>
      <c r="J44" s="167"/>
      <c r="K44" s="167"/>
      <c r="L44" s="168"/>
      <c r="M44" s="44"/>
      <c r="N44" s="163"/>
      <c r="O44" s="2">
        <f t="shared" si="0"/>
        <v>0</v>
      </c>
      <c r="P44" s="8"/>
      <c r="Q44" s="28" t="str">
        <f t="shared" si="1"/>
        <v>None</v>
      </c>
      <c r="R44" s="9"/>
      <c r="S44" s="9"/>
      <c r="T44" s="9"/>
      <c r="U44" s="9"/>
      <c r="V44" s="9"/>
      <c r="W44" s="9"/>
      <c r="X44" s="9"/>
      <c r="Y44" s="9"/>
    </row>
    <row r="45" spans="2:25" ht="15.95" customHeight="1" thickBot="1">
      <c r="B45" s="56">
        <v>36</v>
      </c>
      <c r="C45" s="169" t="s">
        <v>63</v>
      </c>
      <c r="D45" s="169"/>
      <c r="E45" s="169"/>
      <c r="F45" s="169"/>
      <c r="G45" s="169"/>
      <c r="H45" s="169"/>
      <c r="I45" s="169"/>
      <c r="J45" s="169"/>
      <c r="K45" s="169"/>
      <c r="L45" s="170"/>
      <c r="M45" s="44"/>
      <c r="N45" s="163"/>
      <c r="O45" s="2">
        <f t="shared" si="0"/>
        <v>0</v>
      </c>
      <c r="P45" s="8"/>
      <c r="Q45" s="28" t="str">
        <f t="shared" si="1"/>
        <v>None</v>
      </c>
      <c r="R45" s="9"/>
      <c r="S45" s="9"/>
      <c r="T45" s="9"/>
      <c r="U45" s="9"/>
      <c r="V45" s="9"/>
      <c r="W45" s="9"/>
      <c r="X45" s="9"/>
      <c r="Y45" s="9"/>
    </row>
    <row r="46" spans="2:25" ht="6.75" customHeight="1">
      <c r="L46" s="11"/>
      <c r="M46" s="11"/>
      <c r="N46" s="46"/>
      <c r="O46" s="10">
        <f>+O10+O11+O12+O13+O14+O15+O16+O17+O18+O19+O20+O21+O22+O23+O24+O25+O26+O27+O28+O29+O30+O31+O32+O33+O34+O35+O36+O37+O38+O39+O40+O41+O42+O43+O44+O45</f>
        <v>0</v>
      </c>
      <c r="R46" s="9"/>
      <c r="S46" s="9"/>
      <c r="T46" s="9"/>
      <c r="U46" s="9"/>
      <c r="V46" s="9"/>
      <c r="W46" s="9"/>
      <c r="X46" s="9"/>
      <c r="Y46" s="9"/>
    </row>
    <row r="47" spans="2:25">
      <c r="Q47" s="3" t="s">
        <v>93</v>
      </c>
    </row>
    <row r="48" spans="2:25">
      <c r="Q48" s="155" t="e">
        <f>AVERAGE(N10:N45)</f>
        <v>#DIV/0!</v>
      </c>
    </row>
    <row r="51" spans="17:17">
      <c r="Q51" s="3" t="s">
        <v>94</v>
      </c>
    </row>
    <row r="52" spans="17:17">
      <c r="Q52" s="3">
        <f>SUM(Q10:Q45)</f>
        <v>0</v>
      </c>
    </row>
    <row r="54" spans="17:17">
      <c r="Q54" s="3" t="s">
        <v>95</v>
      </c>
    </row>
    <row r="55" spans="17:17">
      <c r="Q55" s="3">
        <f>COUNTIF(Q10:Q45,"None")</f>
        <v>36</v>
      </c>
    </row>
    <row r="58" spans="17:17">
      <c r="Q58" s="3" t="s">
        <v>96</v>
      </c>
    </row>
    <row r="59" spans="17:17">
      <c r="Q59" s="137" t="e">
        <f>Q48*Q55</f>
        <v>#DIV/0!</v>
      </c>
    </row>
    <row r="62" spans="17:17">
      <c r="Q62" s="3" t="s">
        <v>97</v>
      </c>
    </row>
    <row r="63" spans="17:17">
      <c r="Q63" s="137" t="e">
        <f>Q52+Q59</f>
        <v>#DIV/0!</v>
      </c>
    </row>
  </sheetData>
  <sheetProtection password="CE1E" sheet="1" objects="1" scenarios="1"/>
  <mergeCells count="41">
    <mergeCell ref="C20:L20"/>
    <mergeCell ref="C11:L11"/>
    <mergeCell ref="C15:L15"/>
    <mergeCell ref="B2:D2"/>
    <mergeCell ref="C9:L9"/>
    <mergeCell ref="C10:L10"/>
    <mergeCell ref="C27:L27"/>
    <mergeCell ref="C12:L12"/>
    <mergeCell ref="C32:L32"/>
    <mergeCell ref="C14:L14"/>
    <mergeCell ref="B1:D1"/>
    <mergeCell ref="L1:N1"/>
    <mergeCell ref="B3:N4"/>
    <mergeCell ref="C16:L16"/>
    <mergeCell ref="C17:L17"/>
    <mergeCell ref="C25:L25"/>
    <mergeCell ref="C39:L39"/>
    <mergeCell ref="C22:L22"/>
    <mergeCell ref="C24:L24"/>
    <mergeCell ref="C41:L41"/>
    <mergeCell ref="C36:L36"/>
    <mergeCell ref="C29:L29"/>
    <mergeCell ref="C18:L18"/>
    <mergeCell ref="C19:L19"/>
    <mergeCell ref="C13:L13"/>
    <mergeCell ref="C43:L43"/>
    <mergeCell ref="C45:L45"/>
    <mergeCell ref="C21:L21"/>
    <mergeCell ref="C37:L37"/>
    <mergeCell ref="C23:L23"/>
    <mergeCell ref="C40:L40"/>
    <mergeCell ref="C44:L44"/>
    <mergeCell ref="C26:L26"/>
    <mergeCell ref="C38:L38"/>
    <mergeCell ref="C31:L31"/>
    <mergeCell ref="C30:L30"/>
    <mergeCell ref="C28:L28"/>
    <mergeCell ref="C33:L33"/>
    <mergeCell ref="C34:L34"/>
    <mergeCell ref="C35:L35"/>
    <mergeCell ref="C42:L42"/>
  </mergeCells>
  <phoneticPr fontId="2" type="noConversion"/>
  <conditionalFormatting sqref="P10:P45 N10:N46">
    <cfRule type="expression" priority="1" stopIfTrue="1">
      <formula>"&lt;0&gt;5"</formula>
    </cfRule>
  </conditionalFormatting>
  <dataValidations count="3">
    <dataValidation type="whole" errorStyle="warning" allowBlank="1" showErrorMessage="1" errorTitle="Warning" error="You have entered a score out side the acceptable range for the DERS" promptTitle="Between 1-5 " sqref="P11:P45">
      <formula1>1</formula1>
      <formula2>5</formula2>
    </dataValidation>
    <dataValidation type="whole" allowBlank="1" showErrorMessage="1" errorTitle="Stop" error="You have entered a score out side the acceptable range for the DERS" promptTitle="Between 1-5 " sqref="P10">
      <formula1>1</formula1>
      <formula2>5</formula2>
    </dataValidation>
    <dataValidation type="whole" showErrorMessage="1" errorTitle="Stop" error="You have entered a score outside the acceptable range for the DERS" promptTitle="Between 1-5 " sqref="N10:N45">
      <formula1>1</formula1>
      <formula2>5</formula2>
    </dataValidation>
  </dataValidations>
  <pageMargins left="0.25" right="0" top="0.5" bottom="0" header="0.2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63"/>
  <sheetViews>
    <sheetView showRowColHeaders="0" workbookViewId="0">
      <pane ySplit="7" topLeftCell="A8" activePane="bottomLeft" state="frozen"/>
      <selection pane="bottomLeft" activeCell="N45" sqref="N45"/>
    </sheetView>
  </sheetViews>
  <sheetFormatPr defaultColWidth="8.77734375" defaultRowHeight="15"/>
  <cols>
    <col min="1" max="1" width="8" style="3" customWidth="1"/>
    <col min="2" max="2" width="2.33203125" style="3" bestFit="1" customWidth="1"/>
    <col min="3" max="3" width="1.77734375" style="3" customWidth="1"/>
    <col min="4" max="4" width="9.77734375" style="3" customWidth="1"/>
    <col min="5" max="5" width="2.33203125" style="3" customWidth="1"/>
    <col min="6" max="6" width="9.77734375" style="3" customWidth="1"/>
    <col min="7" max="7" width="1.77734375" style="3" customWidth="1"/>
    <col min="8" max="8" width="13.109375" style="3" customWidth="1"/>
    <col min="9" max="9" width="1.77734375" style="3" customWidth="1"/>
    <col min="10" max="10" width="12.109375" style="3" customWidth="1"/>
    <col min="11" max="11" width="1.77734375" style="3" customWidth="1"/>
    <col min="12" max="12" width="13.44140625" style="3" customWidth="1"/>
    <col min="13" max="13" width="2.33203125" style="3" customWidth="1"/>
    <col min="14" max="14" width="4.44140625" style="3" customWidth="1"/>
    <col min="15" max="15" width="5.21875" style="3" hidden="1" customWidth="1"/>
    <col min="16" max="16" width="2.21875" style="3" customWidth="1"/>
    <col min="17" max="17" width="9" style="3" hidden="1" customWidth="1"/>
    <col min="18" max="18" width="9" style="3" customWidth="1"/>
    <col min="19" max="19" width="6.21875" style="3" hidden="1" customWidth="1"/>
    <col min="20" max="20" width="4.21875" style="3" customWidth="1"/>
    <col min="21" max="26" width="6.77734375" style="3" customWidth="1"/>
    <col min="27" max="16384" width="8.77734375" style="3"/>
  </cols>
  <sheetData>
    <row r="1" spans="1:25" ht="18">
      <c r="A1" s="26"/>
      <c r="B1" s="182" t="s">
        <v>76</v>
      </c>
      <c r="C1" s="183"/>
      <c r="D1" s="183"/>
      <c r="E1" s="25"/>
      <c r="F1" s="25"/>
      <c r="G1" s="25"/>
      <c r="H1" s="25"/>
      <c r="I1" s="25"/>
      <c r="J1" s="106" t="s">
        <v>85</v>
      </c>
      <c r="K1" s="25"/>
      <c r="L1" s="179"/>
      <c r="M1" s="180"/>
      <c r="N1" s="181"/>
      <c r="O1" s="25"/>
      <c r="P1" s="25"/>
      <c r="S1" s="23"/>
      <c r="T1" s="4"/>
      <c r="U1" s="4"/>
      <c r="V1" s="4"/>
      <c r="W1" s="4"/>
      <c r="X1" s="4"/>
      <c r="Y1" s="4"/>
    </row>
    <row r="2" spans="1:25" ht="17.25">
      <c r="A2" s="63"/>
      <c r="B2" s="108"/>
      <c r="C2" s="25"/>
      <c r="D2" s="25"/>
      <c r="E2" s="104"/>
      <c r="F2" s="104"/>
      <c r="G2" s="104"/>
      <c r="H2" s="104"/>
      <c r="I2" s="104"/>
      <c r="J2" s="106" t="s">
        <v>84</v>
      </c>
      <c r="K2" s="104"/>
      <c r="L2" s="161"/>
      <c r="M2" s="107"/>
      <c r="O2" s="25"/>
      <c r="P2" s="25"/>
      <c r="S2" s="23"/>
      <c r="T2" s="4"/>
      <c r="U2" s="4"/>
      <c r="V2" s="4"/>
      <c r="W2" s="4"/>
      <c r="X2" s="4"/>
      <c r="Y2" s="4"/>
    </row>
    <row r="3" spans="1:25" ht="17.25">
      <c r="A3" s="63"/>
      <c r="B3" s="176" t="s">
        <v>74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5"/>
      <c r="P3" s="25"/>
      <c r="S3" s="23"/>
      <c r="T3" s="4"/>
      <c r="U3" s="4"/>
      <c r="V3" s="4"/>
      <c r="W3" s="4"/>
      <c r="X3" s="4"/>
      <c r="Y3" s="4"/>
    </row>
    <row r="4" spans="1:25" ht="17.25">
      <c r="A4" s="63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25"/>
      <c r="P4" s="25"/>
      <c r="S4" s="23"/>
      <c r="T4" s="4"/>
      <c r="U4" s="4"/>
      <c r="V4" s="4"/>
      <c r="W4" s="4"/>
      <c r="X4" s="4"/>
      <c r="Y4" s="4"/>
    </row>
    <row r="5" spans="1:25" s="38" customFormat="1" ht="12.75">
      <c r="D5" s="54">
        <v>1</v>
      </c>
      <c r="E5" s="54"/>
      <c r="F5" s="54">
        <v>2</v>
      </c>
      <c r="G5" s="54"/>
      <c r="H5" s="54">
        <v>3</v>
      </c>
      <c r="I5" s="54"/>
      <c r="J5" s="54">
        <v>4</v>
      </c>
      <c r="K5" s="54"/>
      <c r="L5" s="54">
        <v>5</v>
      </c>
      <c r="M5" s="39"/>
      <c r="N5" s="40"/>
      <c r="O5" s="40"/>
      <c r="P5" s="40"/>
      <c r="Q5" s="40"/>
      <c r="R5" s="36"/>
      <c r="S5" s="37"/>
      <c r="T5" s="32"/>
      <c r="U5" s="32"/>
      <c r="V5" s="32"/>
      <c r="W5" s="32"/>
      <c r="X5" s="32"/>
      <c r="Y5" s="32"/>
    </row>
    <row r="6" spans="1:25" s="33" customFormat="1" ht="12.75">
      <c r="D6" s="57" t="s">
        <v>3</v>
      </c>
      <c r="E6" s="57"/>
      <c r="F6" s="57" t="s">
        <v>4</v>
      </c>
      <c r="G6" s="57"/>
      <c r="H6" s="57" t="s">
        <v>0</v>
      </c>
      <c r="I6" s="57"/>
      <c r="J6" s="57" t="s">
        <v>1</v>
      </c>
      <c r="K6" s="57"/>
      <c r="L6" s="57" t="s">
        <v>2</v>
      </c>
      <c r="M6" s="43"/>
      <c r="N6" s="31"/>
      <c r="O6" s="31"/>
      <c r="P6" s="31"/>
      <c r="Q6" s="31"/>
      <c r="R6" s="31"/>
      <c r="S6" s="34"/>
      <c r="T6" s="35"/>
      <c r="U6" s="35"/>
      <c r="V6" s="35"/>
      <c r="W6" s="35"/>
      <c r="X6" s="35"/>
      <c r="Y6" s="35"/>
    </row>
    <row r="7" spans="1:25" s="41" customFormat="1" ht="12.75">
      <c r="D7" s="58" t="s">
        <v>5</v>
      </c>
      <c r="E7" s="58"/>
      <c r="F7" s="58" t="s">
        <v>6</v>
      </c>
      <c r="G7" s="58"/>
      <c r="H7" s="58" t="s">
        <v>7</v>
      </c>
      <c r="I7" s="58"/>
      <c r="J7" s="58" t="s">
        <v>8</v>
      </c>
      <c r="K7" s="58"/>
      <c r="L7" s="58" t="s">
        <v>9</v>
      </c>
      <c r="M7" s="42"/>
      <c r="N7" s="40"/>
      <c r="O7" s="40"/>
      <c r="P7" s="40"/>
      <c r="R7" s="40"/>
      <c r="S7" s="40"/>
      <c r="T7" s="40"/>
      <c r="U7" s="40"/>
      <c r="V7" s="40"/>
      <c r="W7" s="40"/>
      <c r="X7" s="40"/>
      <c r="Y7" s="40"/>
    </row>
    <row r="8" spans="1:25" s="41" customFormat="1" ht="6.75" customHeight="1">
      <c r="D8" s="58"/>
      <c r="E8" s="58"/>
      <c r="F8" s="58"/>
      <c r="G8" s="58"/>
      <c r="H8" s="58"/>
      <c r="I8" s="58"/>
      <c r="J8" s="58"/>
      <c r="K8" s="58"/>
      <c r="L8" s="58"/>
      <c r="M8" s="42"/>
      <c r="N8" s="40"/>
      <c r="O8" s="40"/>
      <c r="P8" s="40"/>
      <c r="R8" s="40"/>
      <c r="S8" s="40"/>
      <c r="T8" s="40"/>
      <c r="U8" s="40"/>
      <c r="V8" s="40"/>
      <c r="W8" s="40"/>
      <c r="X8" s="40"/>
      <c r="Y8" s="40"/>
    </row>
    <row r="9" spans="1:25" ht="15.75" customHeight="1" thickBot="1">
      <c r="C9" s="178" t="s">
        <v>64</v>
      </c>
      <c r="D9" s="178"/>
      <c r="E9" s="178"/>
      <c r="F9" s="178"/>
      <c r="G9" s="178"/>
      <c r="H9" s="178"/>
      <c r="I9" s="178"/>
      <c r="J9" s="178"/>
      <c r="K9" s="178"/>
      <c r="L9" s="178"/>
      <c r="M9" s="15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</row>
    <row r="10" spans="1:25" ht="15.95" customHeight="1" thickBot="1">
      <c r="B10" s="7">
        <v>1</v>
      </c>
      <c r="C10" s="167" t="s">
        <v>28</v>
      </c>
      <c r="D10" s="167"/>
      <c r="E10" s="167"/>
      <c r="F10" s="167"/>
      <c r="G10" s="167"/>
      <c r="H10" s="167"/>
      <c r="I10" s="167"/>
      <c r="J10" s="167"/>
      <c r="K10" s="167"/>
      <c r="L10" s="168"/>
      <c r="M10" s="44"/>
      <c r="N10" s="163"/>
      <c r="O10" s="2">
        <f>+IF(N10="",0,1)</f>
        <v>0</v>
      </c>
      <c r="P10" s="8"/>
      <c r="Q10" s="28" t="str">
        <f>IF(ISNUMBER(N10),N10,"None")</f>
        <v>None</v>
      </c>
      <c r="R10" s="28"/>
      <c r="S10" s="24"/>
      <c r="T10" s="24"/>
      <c r="U10" s="9"/>
      <c r="V10" s="9"/>
      <c r="W10" s="9"/>
      <c r="X10" s="9"/>
      <c r="Y10" s="9"/>
    </row>
    <row r="11" spans="1:25" ht="15.95" customHeight="1" thickBot="1">
      <c r="B11" s="56">
        <v>2</v>
      </c>
      <c r="C11" s="169" t="s">
        <v>29</v>
      </c>
      <c r="D11" s="169"/>
      <c r="E11" s="169"/>
      <c r="F11" s="169"/>
      <c r="G11" s="169"/>
      <c r="H11" s="169"/>
      <c r="I11" s="169"/>
      <c r="J11" s="169"/>
      <c r="K11" s="169"/>
      <c r="L11" s="170"/>
      <c r="M11" s="44"/>
      <c r="N11" s="163"/>
      <c r="O11" s="2">
        <f t="shared" ref="O11:O45" si="0">+IF(N11="",0,1)</f>
        <v>0</v>
      </c>
      <c r="P11" s="8"/>
      <c r="Q11" s="28" t="str">
        <f t="shared" ref="Q11:Q45" si="1">IF(ISNUMBER(N11),N11,"None")</f>
        <v>None</v>
      </c>
      <c r="R11" s="28"/>
      <c r="S11" s="24"/>
      <c r="T11" s="24"/>
      <c r="U11" s="9"/>
      <c r="V11" s="9"/>
      <c r="W11" s="9"/>
      <c r="X11" s="9"/>
      <c r="Y11" s="9"/>
    </row>
    <row r="12" spans="1:25" ht="15.95" customHeight="1" thickBot="1">
      <c r="B12" s="7">
        <v>3</v>
      </c>
      <c r="C12" s="167" t="s">
        <v>30</v>
      </c>
      <c r="D12" s="167"/>
      <c r="E12" s="167"/>
      <c r="F12" s="167"/>
      <c r="G12" s="167"/>
      <c r="H12" s="167"/>
      <c r="I12" s="167"/>
      <c r="J12" s="167"/>
      <c r="K12" s="167"/>
      <c r="L12" s="168"/>
      <c r="M12" s="44"/>
      <c r="N12" s="163"/>
      <c r="O12" s="2">
        <f t="shared" si="0"/>
        <v>0</v>
      </c>
      <c r="P12" s="8"/>
      <c r="Q12" s="28" t="str">
        <f t="shared" si="1"/>
        <v>None</v>
      </c>
      <c r="R12" s="28"/>
      <c r="S12" s="24"/>
      <c r="T12" s="24"/>
      <c r="U12" s="9"/>
      <c r="V12" s="9"/>
      <c r="W12" s="9"/>
      <c r="X12" s="9"/>
      <c r="Y12" s="9"/>
    </row>
    <row r="13" spans="1:25" ht="15.95" customHeight="1" thickBot="1">
      <c r="B13" s="56">
        <v>4</v>
      </c>
      <c r="C13" s="169" t="s">
        <v>31</v>
      </c>
      <c r="D13" s="169"/>
      <c r="E13" s="169"/>
      <c r="F13" s="169"/>
      <c r="G13" s="169"/>
      <c r="H13" s="169"/>
      <c r="I13" s="169"/>
      <c r="J13" s="169"/>
      <c r="K13" s="169"/>
      <c r="L13" s="170"/>
      <c r="M13" s="44"/>
      <c r="N13" s="163"/>
      <c r="O13" s="2">
        <f t="shared" si="0"/>
        <v>0</v>
      </c>
      <c r="P13" s="8"/>
      <c r="Q13" s="28" t="str">
        <f t="shared" si="1"/>
        <v>None</v>
      </c>
      <c r="R13" s="28"/>
      <c r="S13" s="24"/>
      <c r="T13" s="24"/>
      <c r="U13" s="9"/>
      <c r="V13" s="9"/>
      <c r="W13" s="9"/>
      <c r="X13" s="9"/>
      <c r="Y13" s="9"/>
    </row>
    <row r="14" spans="1:25" ht="15.95" customHeight="1" thickBot="1">
      <c r="B14" s="7">
        <v>5</v>
      </c>
      <c r="C14" s="167" t="s">
        <v>32</v>
      </c>
      <c r="D14" s="167"/>
      <c r="E14" s="167"/>
      <c r="F14" s="167"/>
      <c r="G14" s="167"/>
      <c r="H14" s="167"/>
      <c r="I14" s="167"/>
      <c r="J14" s="167"/>
      <c r="K14" s="167"/>
      <c r="L14" s="168"/>
      <c r="M14" s="44"/>
      <c r="N14" s="163"/>
      <c r="O14" s="2">
        <f t="shared" si="0"/>
        <v>0</v>
      </c>
      <c r="P14" s="8"/>
      <c r="Q14" s="28" t="str">
        <f t="shared" si="1"/>
        <v>None</v>
      </c>
      <c r="R14" s="28"/>
      <c r="S14" s="24"/>
      <c r="T14" s="24"/>
      <c r="U14" s="9"/>
      <c r="V14" s="9"/>
      <c r="W14" s="9"/>
      <c r="X14" s="9"/>
      <c r="Y14" s="9"/>
    </row>
    <row r="15" spans="1:25" ht="15.95" customHeight="1" thickBot="1">
      <c r="B15" s="56">
        <v>6</v>
      </c>
      <c r="C15" s="169" t="s">
        <v>33</v>
      </c>
      <c r="D15" s="169"/>
      <c r="E15" s="169"/>
      <c r="F15" s="169"/>
      <c r="G15" s="169"/>
      <c r="H15" s="169"/>
      <c r="I15" s="169"/>
      <c r="J15" s="169"/>
      <c r="K15" s="169"/>
      <c r="L15" s="170"/>
      <c r="M15" s="44"/>
      <c r="N15" s="163"/>
      <c r="O15" s="2">
        <f t="shared" si="0"/>
        <v>0</v>
      </c>
      <c r="P15" s="8"/>
      <c r="Q15" s="28" t="str">
        <f t="shared" si="1"/>
        <v>None</v>
      </c>
      <c r="R15" s="28"/>
      <c r="S15" s="24"/>
      <c r="T15" s="24"/>
      <c r="U15" s="9"/>
      <c r="V15" s="9"/>
      <c r="W15" s="9"/>
      <c r="X15" s="9"/>
      <c r="Y15" s="9"/>
    </row>
    <row r="16" spans="1:25" ht="15.95" customHeight="1" thickBot="1">
      <c r="B16" s="7">
        <v>7</v>
      </c>
      <c r="C16" s="167" t="s">
        <v>34</v>
      </c>
      <c r="D16" s="167"/>
      <c r="E16" s="167"/>
      <c r="F16" s="167"/>
      <c r="G16" s="167"/>
      <c r="H16" s="167"/>
      <c r="I16" s="167"/>
      <c r="J16" s="167"/>
      <c r="K16" s="167"/>
      <c r="L16" s="168"/>
      <c r="M16" s="44"/>
      <c r="N16" s="163"/>
      <c r="O16" s="2">
        <f t="shared" si="0"/>
        <v>0</v>
      </c>
      <c r="P16" s="8"/>
      <c r="Q16" s="28" t="str">
        <f t="shared" si="1"/>
        <v>None</v>
      </c>
      <c r="R16" s="28"/>
      <c r="S16" s="24"/>
      <c r="T16" s="24"/>
      <c r="U16" s="9"/>
      <c r="V16" s="9"/>
      <c r="W16" s="9"/>
      <c r="X16" s="9"/>
      <c r="Y16" s="9"/>
    </row>
    <row r="17" spans="2:25" ht="15.95" customHeight="1" thickBot="1">
      <c r="B17" s="56">
        <v>8</v>
      </c>
      <c r="C17" s="169" t="s">
        <v>35</v>
      </c>
      <c r="D17" s="169"/>
      <c r="E17" s="169"/>
      <c r="F17" s="169"/>
      <c r="G17" s="169"/>
      <c r="H17" s="169"/>
      <c r="I17" s="169"/>
      <c r="J17" s="169"/>
      <c r="K17" s="169"/>
      <c r="L17" s="170"/>
      <c r="M17" s="44"/>
      <c r="N17" s="163"/>
      <c r="O17" s="2">
        <f t="shared" si="0"/>
        <v>0</v>
      </c>
      <c r="P17" s="8"/>
      <c r="Q17" s="28" t="str">
        <f t="shared" si="1"/>
        <v>None</v>
      </c>
      <c r="R17" s="28"/>
      <c r="S17" s="24"/>
      <c r="T17" s="24"/>
      <c r="U17" s="9"/>
      <c r="V17" s="9"/>
      <c r="W17" s="9"/>
      <c r="X17" s="9"/>
      <c r="Y17" s="9"/>
    </row>
    <row r="18" spans="2:25" ht="15.95" customHeight="1" thickBot="1">
      <c r="B18" s="7">
        <v>9</v>
      </c>
      <c r="C18" s="167" t="s">
        <v>36</v>
      </c>
      <c r="D18" s="167"/>
      <c r="E18" s="167"/>
      <c r="F18" s="167"/>
      <c r="G18" s="167"/>
      <c r="H18" s="167"/>
      <c r="I18" s="167"/>
      <c r="J18" s="167"/>
      <c r="K18" s="167"/>
      <c r="L18" s="168"/>
      <c r="M18" s="44"/>
      <c r="N18" s="163"/>
      <c r="O18" s="2">
        <f t="shared" si="0"/>
        <v>0</v>
      </c>
      <c r="P18" s="8"/>
      <c r="Q18" s="28" t="str">
        <f t="shared" si="1"/>
        <v>None</v>
      </c>
      <c r="R18" s="28"/>
      <c r="S18" s="24"/>
      <c r="T18" s="24"/>
      <c r="U18" s="9"/>
      <c r="V18" s="9"/>
      <c r="W18" s="9"/>
      <c r="X18" s="9"/>
      <c r="Y18" s="9"/>
    </row>
    <row r="19" spans="2:25" ht="15.95" customHeight="1" thickBot="1">
      <c r="B19" s="56">
        <v>10</v>
      </c>
      <c r="C19" s="169" t="s">
        <v>37</v>
      </c>
      <c r="D19" s="169"/>
      <c r="E19" s="169"/>
      <c r="F19" s="169"/>
      <c r="G19" s="169"/>
      <c r="H19" s="169"/>
      <c r="I19" s="169"/>
      <c r="J19" s="169"/>
      <c r="K19" s="169"/>
      <c r="L19" s="170"/>
      <c r="M19" s="44"/>
      <c r="N19" s="163"/>
      <c r="O19" s="2">
        <f t="shared" si="0"/>
        <v>0</v>
      </c>
      <c r="P19" s="8"/>
      <c r="Q19" s="28" t="str">
        <f t="shared" si="1"/>
        <v>None</v>
      </c>
      <c r="R19" s="29"/>
      <c r="S19" s="24"/>
      <c r="T19" s="24"/>
      <c r="U19" s="9"/>
      <c r="V19" s="9"/>
      <c r="W19" s="9"/>
      <c r="X19" s="9"/>
      <c r="Y19" s="9"/>
    </row>
    <row r="20" spans="2:25" ht="15.95" customHeight="1" thickBot="1">
      <c r="B20" s="7">
        <v>11</v>
      </c>
      <c r="C20" s="167" t="s">
        <v>38</v>
      </c>
      <c r="D20" s="167"/>
      <c r="E20" s="167"/>
      <c r="F20" s="167"/>
      <c r="G20" s="167"/>
      <c r="H20" s="167"/>
      <c r="I20" s="167"/>
      <c r="J20" s="167"/>
      <c r="K20" s="167"/>
      <c r="L20" s="168"/>
      <c r="M20" s="44"/>
      <c r="N20" s="163"/>
      <c r="O20" s="2">
        <f t="shared" si="0"/>
        <v>0</v>
      </c>
      <c r="P20" s="8"/>
      <c r="Q20" s="28" t="str">
        <f t="shared" si="1"/>
        <v>None</v>
      </c>
      <c r="R20" s="62"/>
      <c r="S20" s="9"/>
      <c r="T20" s="9"/>
      <c r="U20" s="9"/>
      <c r="V20" s="9"/>
      <c r="W20" s="9"/>
      <c r="X20" s="9"/>
      <c r="Y20" s="9"/>
    </row>
    <row r="21" spans="2:25" ht="15.95" customHeight="1" thickBot="1">
      <c r="B21" s="56">
        <v>12</v>
      </c>
      <c r="C21" s="169" t="s">
        <v>39</v>
      </c>
      <c r="D21" s="169"/>
      <c r="E21" s="169"/>
      <c r="F21" s="169"/>
      <c r="G21" s="169"/>
      <c r="H21" s="169"/>
      <c r="I21" s="169"/>
      <c r="J21" s="169"/>
      <c r="K21" s="169"/>
      <c r="L21" s="170"/>
      <c r="M21" s="44"/>
      <c r="N21" s="163"/>
      <c r="O21" s="2">
        <f t="shared" si="0"/>
        <v>0</v>
      </c>
      <c r="P21" s="8"/>
      <c r="Q21" s="28" t="str">
        <f t="shared" si="1"/>
        <v>None</v>
      </c>
      <c r="R21" s="16"/>
      <c r="S21" s="9"/>
      <c r="T21" s="9"/>
      <c r="U21" s="9"/>
      <c r="V21" s="9"/>
      <c r="W21" s="9"/>
      <c r="X21" s="9"/>
      <c r="Y21" s="9"/>
    </row>
    <row r="22" spans="2:25" ht="15.95" customHeight="1" thickBot="1">
      <c r="B22" s="7">
        <v>13</v>
      </c>
      <c r="C22" s="167" t="s">
        <v>40</v>
      </c>
      <c r="D22" s="167"/>
      <c r="E22" s="167"/>
      <c r="F22" s="167"/>
      <c r="G22" s="167"/>
      <c r="H22" s="167"/>
      <c r="I22" s="167"/>
      <c r="J22" s="167"/>
      <c r="K22" s="167"/>
      <c r="L22" s="168"/>
      <c r="M22" s="44"/>
      <c r="N22" s="163"/>
      <c r="O22" s="2">
        <f t="shared" si="0"/>
        <v>0</v>
      </c>
      <c r="P22" s="8"/>
      <c r="Q22" s="28" t="str">
        <f t="shared" si="1"/>
        <v>None</v>
      </c>
      <c r="S22" s="9">
        <f>+WorkSheet1!F43</f>
        <v>0</v>
      </c>
      <c r="T22" s="9"/>
      <c r="U22" s="9"/>
      <c r="V22" s="9"/>
      <c r="W22" s="9"/>
      <c r="X22" s="9"/>
      <c r="Y22" s="9"/>
    </row>
    <row r="23" spans="2:25" ht="15.95" customHeight="1" thickBot="1">
      <c r="B23" s="56">
        <v>14</v>
      </c>
      <c r="C23" s="169" t="s">
        <v>41</v>
      </c>
      <c r="D23" s="169"/>
      <c r="E23" s="169"/>
      <c r="F23" s="169"/>
      <c r="G23" s="169"/>
      <c r="H23" s="169"/>
      <c r="I23" s="169"/>
      <c r="J23" s="169"/>
      <c r="K23" s="169"/>
      <c r="L23" s="170"/>
      <c r="M23" s="44"/>
      <c r="N23" s="163"/>
      <c r="O23" s="2">
        <f t="shared" si="0"/>
        <v>0</v>
      </c>
      <c r="P23" s="8"/>
      <c r="Q23" s="28" t="str">
        <f t="shared" si="1"/>
        <v>None</v>
      </c>
      <c r="R23" s="16"/>
      <c r="S23" s="9"/>
      <c r="T23" s="9"/>
      <c r="U23" s="9"/>
      <c r="V23" s="9"/>
      <c r="W23" s="9"/>
      <c r="X23" s="9"/>
      <c r="Y23" s="9"/>
    </row>
    <row r="24" spans="2:25" ht="15.95" customHeight="1" thickBot="1">
      <c r="B24" s="7">
        <v>15</v>
      </c>
      <c r="C24" s="167" t="s">
        <v>42</v>
      </c>
      <c r="D24" s="167"/>
      <c r="E24" s="167"/>
      <c r="F24" s="167"/>
      <c r="G24" s="167"/>
      <c r="H24" s="167"/>
      <c r="I24" s="167"/>
      <c r="J24" s="167"/>
      <c r="K24" s="167"/>
      <c r="L24" s="168"/>
      <c r="M24" s="44"/>
      <c r="N24" s="163"/>
      <c r="O24" s="2">
        <f t="shared" si="0"/>
        <v>0</v>
      </c>
      <c r="P24" s="8"/>
      <c r="Q24" s="28" t="str">
        <f t="shared" si="1"/>
        <v>None</v>
      </c>
      <c r="S24" s="9"/>
      <c r="T24" s="9"/>
      <c r="U24" s="9"/>
      <c r="V24" s="9"/>
      <c r="W24" s="9"/>
      <c r="X24" s="9"/>
      <c r="Y24" s="9"/>
    </row>
    <row r="25" spans="2:25" ht="15.95" customHeight="1" thickBot="1">
      <c r="B25" s="56">
        <v>16</v>
      </c>
      <c r="C25" s="169" t="s">
        <v>43</v>
      </c>
      <c r="D25" s="169"/>
      <c r="E25" s="169"/>
      <c r="F25" s="169"/>
      <c r="G25" s="169"/>
      <c r="H25" s="169"/>
      <c r="I25" s="169"/>
      <c r="J25" s="169"/>
      <c r="K25" s="169"/>
      <c r="L25" s="170"/>
      <c r="M25" s="44"/>
      <c r="N25" s="163"/>
      <c r="O25" s="2">
        <f t="shared" si="0"/>
        <v>0</v>
      </c>
      <c r="P25" s="8"/>
      <c r="Q25" s="28" t="str">
        <f t="shared" si="1"/>
        <v>None</v>
      </c>
      <c r="R25" s="16"/>
      <c r="S25" s="9"/>
      <c r="T25" s="9"/>
      <c r="U25" s="9"/>
      <c r="V25" s="9"/>
      <c r="W25" s="9"/>
      <c r="X25" s="9"/>
      <c r="Y25" s="9"/>
    </row>
    <row r="26" spans="2:25" ht="15.95" customHeight="1" thickBot="1">
      <c r="B26" s="7">
        <v>17</v>
      </c>
      <c r="C26" s="167" t="s">
        <v>44</v>
      </c>
      <c r="D26" s="167"/>
      <c r="E26" s="167"/>
      <c r="F26" s="167"/>
      <c r="G26" s="167"/>
      <c r="H26" s="167"/>
      <c r="I26" s="167"/>
      <c r="J26" s="167"/>
      <c r="K26" s="167"/>
      <c r="L26" s="168"/>
      <c r="M26" s="44"/>
      <c r="N26" s="163"/>
      <c r="O26" s="2">
        <f t="shared" si="0"/>
        <v>0</v>
      </c>
      <c r="P26" s="8"/>
      <c r="Q26" s="28" t="str">
        <f t="shared" si="1"/>
        <v>None</v>
      </c>
      <c r="S26" s="9"/>
      <c r="T26" s="9"/>
      <c r="U26" s="9"/>
      <c r="V26" s="9"/>
      <c r="W26" s="9"/>
      <c r="X26" s="9"/>
      <c r="Y26" s="9"/>
    </row>
    <row r="27" spans="2:25" ht="15.95" customHeight="1" thickBot="1">
      <c r="B27" s="56">
        <v>18</v>
      </c>
      <c r="C27" s="169" t="s">
        <v>45</v>
      </c>
      <c r="D27" s="169"/>
      <c r="E27" s="169"/>
      <c r="F27" s="169"/>
      <c r="G27" s="169"/>
      <c r="H27" s="169"/>
      <c r="I27" s="169"/>
      <c r="J27" s="169"/>
      <c r="K27" s="169"/>
      <c r="L27" s="170"/>
      <c r="M27" s="44"/>
      <c r="N27" s="163"/>
      <c r="O27" s="2">
        <f t="shared" si="0"/>
        <v>0</v>
      </c>
      <c r="P27" s="8"/>
      <c r="Q27" s="28" t="str">
        <f t="shared" si="1"/>
        <v>None</v>
      </c>
      <c r="R27" s="16"/>
      <c r="S27" s="9"/>
      <c r="T27" s="9"/>
      <c r="U27" s="9"/>
      <c r="V27" s="9"/>
      <c r="W27" s="9"/>
      <c r="X27" s="9"/>
      <c r="Y27" s="9"/>
    </row>
    <row r="28" spans="2:25" ht="15.95" customHeight="1" thickBot="1">
      <c r="B28" s="7">
        <v>19</v>
      </c>
      <c r="C28" s="167" t="s">
        <v>46</v>
      </c>
      <c r="D28" s="167"/>
      <c r="E28" s="167"/>
      <c r="F28" s="167"/>
      <c r="G28" s="167"/>
      <c r="H28" s="167"/>
      <c r="I28" s="167"/>
      <c r="J28" s="167"/>
      <c r="K28" s="167"/>
      <c r="L28" s="168"/>
      <c r="M28" s="44"/>
      <c r="N28" s="163"/>
      <c r="O28" s="2">
        <f t="shared" si="0"/>
        <v>0</v>
      </c>
      <c r="P28" s="8"/>
      <c r="Q28" s="28" t="str">
        <f t="shared" si="1"/>
        <v>None</v>
      </c>
      <c r="S28" s="9"/>
      <c r="T28" s="9"/>
      <c r="U28" s="9"/>
      <c r="V28" s="9"/>
      <c r="W28" s="9"/>
      <c r="X28" s="9"/>
      <c r="Y28" s="9"/>
    </row>
    <row r="29" spans="2:25" ht="15.95" customHeight="1" thickBot="1">
      <c r="B29" s="56">
        <v>20</v>
      </c>
      <c r="C29" s="169" t="s">
        <v>47</v>
      </c>
      <c r="D29" s="169"/>
      <c r="E29" s="169"/>
      <c r="F29" s="169"/>
      <c r="G29" s="169"/>
      <c r="H29" s="169"/>
      <c r="I29" s="169"/>
      <c r="J29" s="169"/>
      <c r="K29" s="169"/>
      <c r="L29" s="170"/>
      <c r="M29" s="44"/>
      <c r="N29" s="163"/>
      <c r="O29" s="2">
        <f t="shared" si="0"/>
        <v>0</v>
      </c>
      <c r="P29" s="8"/>
      <c r="Q29" s="28" t="str">
        <f t="shared" si="1"/>
        <v>None</v>
      </c>
      <c r="R29" s="16"/>
      <c r="S29" s="9"/>
      <c r="T29" s="9"/>
      <c r="U29" s="9"/>
      <c r="V29" s="9"/>
      <c r="W29" s="9"/>
      <c r="X29" s="9"/>
      <c r="Y29" s="9"/>
    </row>
    <row r="30" spans="2:25" ht="15.95" customHeight="1" thickBot="1">
      <c r="B30" s="7">
        <v>21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8"/>
      <c r="M30" s="44"/>
      <c r="N30" s="163"/>
      <c r="O30" s="2">
        <f t="shared" si="0"/>
        <v>0</v>
      </c>
      <c r="P30" s="8"/>
      <c r="Q30" s="28" t="str">
        <f t="shared" si="1"/>
        <v>None</v>
      </c>
      <c r="S30" s="9"/>
      <c r="T30" s="9"/>
      <c r="U30" s="9"/>
      <c r="V30" s="9"/>
      <c r="W30" s="9"/>
      <c r="X30" s="9"/>
      <c r="Y30" s="9"/>
    </row>
    <row r="31" spans="2:25" ht="15.95" customHeight="1" thickBot="1">
      <c r="B31" s="56">
        <v>22</v>
      </c>
      <c r="C31" s="169" t="s">
        <v>49</v>
      </c>
      <c r="D31" s="169"/>
      <c r="E31" s="169"/>
      <c r="F31" s="169"/>
      <c r="G31" s="169"/>
      <c r="H31" s="169"/>
      <c r="I31" s="169"/>
      <c r="J31" s="169"/>
      <c r="K31" s="169"/>
      <c r="L31" s="170"/>
      <c r="M31" s="44"/>
      <c r="N31" s="163"/>
      <c r="O31" s="2">
        <f t="shared" si="0"/>
        <v>0</v>
      </c>
      <c r="P31" s="8"/>
      <c r="Q31" s="28" t="str">
        <f t="shared" si="1"/>
        <v>None</v>
      </c>
      <c r="R31" s="16"/>
      <c r="S31" s="9"/>
      <c r="T31" s="9"/>
      <c r="U31" s="9"/>
      <c r="V31" s="9"/>
      <c r="W31" s="9"/>
      <c r="X31" s="9"/>
      <c r="Y31" s="9"/>
    </row>
    <row r="32" spans="2:25" ht="15.95" customHeight="1" thickBot="1">
      <c r="B32" s="7">
        <v>23</v>
      </c>
      <c r="C32" s="167" t="s">
        <v>50</v>
      </c>
      <c r="D32" s="167"/>
      <c r="E32" s="167"/>
      <c r="F32" s="167"/>
      <c r="G32" s="167"/>
      <c r="H32" s="167"/>
      <c r="I32" s="167"/>
      <c r="J32" s="167"/>
      <c r="K32" s="167"/>
      <c r="L32" s="168"/>
      <c r="M32" s="44"/>
      <c r="N32" s="163"/>
      <c r="O32" s="2">
        <f t="shared" si="0"/>
        <v>0</v>
      </c>
      <c r="P32" s="8"/>
      <c r="Q32" s="28" t="str">
        <f t="shared" si="1"/>
        <v>None</v>
      </c>
      <c r="S32" s="9"/>
      <c r="T32" s="9"/>
      <c r="U32" s="9"/>
      <c r="V32" s="9"/>
      <c r="W32" s="9"/>
      <c r="X32" s="9"/>
      <c r="Y32" s="9"/>
    </row>
    <row r="33" spans="1:25" ht="15.95" customHeight="1" thickBot="1">
      <c r="B33" s="56">
        <v>24</v>
      </c>
      <c r="C33" s="169" t="s">
        <v>51</v>
      </c>
      <c r="D33" s="169"/>
      <c r="E33" s="169"/>
      <c r="F33" s="169"/>
      <c r="G33" s="169"/>
      <c r="H33" s="169"/>
      <c r="I33" s="169"/>
      <c r="J33" s="169"/>
      <c r="K33" s="169"/>
      <c r="L33" s="170"/>
      <c r="M33" s="44"/>
      <c r="N33" s="163"/>
      <c r="O33" s="2">
        <f t="shared" si="0"/>
        <v>0</v>
      </c>
      <c r="P33" s="8"/>
      <c r="Q33" s="28" t="str">
        <f t="shared" si="1"/>
        <v>None</v>
      </c>
      <c r="R33" s="16"/>
      <c r="S33" s="9"/>
      <c r="T33" s="9"/>
      <c r="U33" s="9"/>
      <c r="V33" s="9"/>
      <c r="W33" s="9"/>
      <c r="X33" s="9"/>
      <c r="Y33" s="9"/>
    </row>
    <row r="34" spans="1:25" ht="15.95" customHeight="1" thickBot="1">
      <c r="B34" s="7">
        <v>25</v>
      </c>
      <c r="C34" s="167" t="s">
        <v>52</v>
      </c>
      <c r="D34" s="167"/>
      <c r="E34" s="167"/>
      <c r="F34" s="167"/>
      <c r="G34" s="167"/>
      <c r="H34" s="167"/>
      <c r="I34" s="167"/>
      <c r="J34" s="167"/>
      <c r="K34" s="167"/>
      <c r="L34" s="168"/>
      <c r="M34" s="44"/>
      <c r="N34" s="163"/>
      <c r="O34" s="2">
        <f t="shared" si="0"/>
        <v>0</v>
      </c>
      <c r="P34" s="8"/>
      <c r="Q34" s="28" t="str">
        <f t="shared" si="1"/>
        <v>None</v>
      </c>
      <c r="S34" s="9"/>
      <c r="T34" s="9"/>
      <c r="U34" s="9"/>
      <c r="V34" s="9"/>
      <c r="W34" s="9"/>
      <c r="X34" s="9"/>
      <c r="Y34" s="9"/>
    </row>
    <row r="35" spans="1:25" ht="15.95" customHeight="1" thickBot="1">
      <c r="B35" s="56">
        <v>26</v>
      </c>
      <c r="C35" s="169" t="s">
        <v>53</v>
      </c>
      <c r="D35" s="169"/>
      <c r="E35" s="169"/>
      <c r="F35" s="169"/>
      <c r="G35" s="169"/>
      <c r="H35" s="169"/>
      <c r="I35" s="169"/>
      <c r="J35" s="169"/>
      <c r="K35" s="169"/>
      <c r="L35" s="170"/>
      <c r="M35" s="44"/>
      <c r="N35" s="163"/>
      <c r="O35" s="2">
        <f t="shared" si="0"/>
        <v>0</v>
      </c>
      <c r="P35" s="8"/>
      <c r="Q35" s="28" t="str">
        <f t="shared" si="1"/>
        <v>None</v>
      </c>
      <c r="R35" s="16"/>
      <c r="S35" s="9"/>
      <c r="T35" s="9"/>
      <c r="U35" s="9"/>
      <c r="V35" s="9"/>
      <c r="W35" s="9"/>
      <c r="X35" s="9"/>
      <c r="Y35" s="9"/>
    </row>
    <row r="36" spans="1:25" ht="15.95" customHeight="1" thickBot="1">
      <c r="B36" s="7">
        <v>27</v>
      </c>
      <c r="C36" s="167" t="s">
        <v>54</v>
      </c>
      <c r="D36" s="167"/>
      <c r="E36" s="167"/>
      <c r="F36" s="167"/>
      <c r="G36" s="167"/>
      <c r="H36" s="167"/>
      <c r="I36" s="167"/>
      <c r="J36" s="167"/>
      <c r="K36" s="167"/>
      <c r="L36" s="168"/>
      <c r="M36" s="44"/>
      <c r="N36" s="163"/>
      <c r="O36" s="2">
        <f t="shared" si="0"/>
        <v>0</v>
      </c>
      <c r="P36" s="8"/>
      <c r="Q36" s="28" t="str">
        <f t="shared" si="1"/>
        <v>None</v>
      </c>
      <c r="R36" s="30"/>
      <c r="S36" s="9"/>
      <c r="T36" s="9"/>
      <c r="U36" s="9"/>
      <c r="V36" s="9"/>
      <c r="W36" s="9"/>
      <c r="X36" s="9"/>
      <c r="Y36" s="9"/>
    </row>
    <row r="37" spans="1:25" ht="15.95" customHeight="1" thickBot="1">
      <c r="B37" s="56">
        <v>28</v>
      </c>
      <c r="C37" s="169" t="s">
        <v>55</v>
      </c>
      <c r="D37" s="169"/>
      <c r="E37" s="169"/>
      <c r="F37" s="169"/>
      <c r="G37" s="169"/>
      <c r="H37" s="169"/>
      <c r="I37" s="169"/>
      <c r="J37" s="169"/>
      <c r="K37" s="169"/>
      <c r="L37" s="170"/>
      <c r="M37" s="44"/>
      <c r="N37" s="163"/>
      <c r="O37" s="2">
        <f t="shared" si="0"/>
        <v>0</v>
      </c>
      <c r="P37" s="8"/>
      <c r="Q37" s="28" t="str">
        <f t="shared" si="1"/>
        <v>None</v>
      </c>
      <c r="R37" s="16"/>
      <c r="S37" s="9"/>
      <c r="T37" s="9"/>
      <c r="U37" s="9"/>
      <c r="V37" s="9"/>
      <c r="W37" s="9"/>
      <c r="X37" s="9"/>
      <c r="Y37" s="9"/>
    </row>
    <row r="38" spans="1:25" ht="15.95" customHeight="1" thickBot="1">
      <c r="B38" s="7">
        <v>29</v>
      </c>
      <c r="C38" s="167" t="s">
        <v>56</v>
      </c>
      <c r="D38" s="167"/>
      <c r="E38" s="167"/>
      <c r="F38" s="167"/>
      <c r="G38" s="167"/>
      <c r="H38" s="167"/>
      <c r="I38" s="167"/>
      <c r="J38" s="167"/>
      <c r="K38" s="167"/>
      <c r="L38" s="168"/>
      <c r="M38" s="44"/>
      <c r="N38" s="163"/>
      <c r="O38" s="2">
        <f t="shared" si="0"/>
        <v>0</v>
      </c>
      <c r="P38" s="8"/>
      <c r="Q38" s="28" t="str">
        <f t="shared" si="1"/>
        <v>None</v>
      </c>
      <c r="R38" s="9"/>
      <c r="S38" s="9"/>
      <c r="T38" s="9"/>
      <c r="U38" s="9"/>
      <c r="V38" s="9"/>
      <c r="W38" s="9"/>
      <c r="X38" s="9"/>
      <c r="Y38" s="9"/>
    </row>
    <row r="39" spans="1:25" ht="15.95" customHeight="1" thickBot="1">
      <c r="B39" s="56">
        <v>30</v>
      </c>
      <c r="C39" s="169" t="s">
        <v>57</v>
      </c>
      <c r="D39" s="169"/>
      <c r="E39" s="169"/>
      <c r="F39" s="169"/>
      <c r="G39" s="169"/>
      <c r="H39" s="169"/>
      <c r="I39" s="169"/>
      <c r="J39" s="169"/>
      <c r="K39" s="169"/>
      <c r="L39" s="170"/>
      <c r="M39" s="44"/>
      <c r="N39" s="163"/>
      <c r="O39" s="2">
        <f t="shared" si="0"/>
        <v>0</v>
      </c>
      <c r="P39" s="8"/>
      <c r="Q39" s="28" t="str">
        <f t="shared" si="1"/>
        <v>None</v>
      </c>
      <c r="R39" s="9"/>
      <c r="S39" s="9"/>
      <c r="T39" s="9"/>
      <c r="U39" s="9"/>
      <c r="V39" s="9"/>
      <c r="W39" s="9"/>
      <c r="X39" s="9"/>
      <c r="Y39" s="9"/>
    </row>
    <row r="40" spans="1:25" ht="15.95" customHeight="1" thickBot="1">
      <c r="B40" s="7">
        <v>31</v>
      </c>
      <c r="C40" s="167" t="s">
        <v>58</v>
      </c>
      <c r="D40" s="167"/>
      <c r="E40" s="167"/>
      <c r="F40" s="167"/>
      <c r="G40" s="167"/>
      <c r="H40" s="167"/>
      <c r="I40" s="167"/>
      <c r="J40" s="167"/>
      <c r="K40" s="167"/>
      <c r="L40" s="168"/>
      <c r="M40" s="44"/>
      <c r="N40" s="163"/>
      <c r="O40" s="2">
        <f t="shared" si="0"/>
        <v>0</v>
      </c>
      <c r="P40" s="8"/>
      <c r="Q40" s="28" t="str">
        <f t="shared" si="1"/>
        <v>None</v>
      </c>
      <c r="R40" s="9"/>
      <c r="S40" s="9"/>
      <c r="T40" s="9"/>
      <c r="U40" s="9"/>
      <c r="V40" s="9"/>
      <c r="W40" s="9"/>
      <c r="X40" s="9"/>
      <c r="Y40" s="9"/>
    </row>
    <row r="41" spans="1:25" ht="15.95" customHeight="1" thickBot="1">
      <c r="B41" s="56">
        <v>32</v>
      </c>
      <c r="C41" s="169" t="s">
        <v>59</v>
      </c>
      <c r="D41" s="169"/>
      <c r="E41" s="169"/>
      <c r="F41" s="169"/>
      <c r="G41" s="169"/>
      <c r="H41" s="169"/>
      <c r="I41" s="169"/>
      <c r="J41" s="169"/>
      <c r="K41" s="169"/>
      <c r="L41" s="170"/>
      <c r="M41" s="44"/>
      <c r="N41" s="163"/>
      <c r="O41" s="2">
        <f t="shared" si="0"/>
        <v>0</v>
      </c>
      <c r="P41" s="8"/>
      <c r="Q41" s="28" t="str">
        <f t="shared" si="1"/>
        <v>None</v>
      </c>
      <c r="R41" s="9"/>
      <c r="S41" s="9"/>
      <c r="T41" s="9"/>
      <c r="U41" s="9"/>
      <c r="V41" s="9"/>
      <c r="W41" s="9"/>
      <c r="X41" s="9"/>
      <c r="Y41" s="9"/>
    </row>
    <row r="42" spans="1:25" ht="15.95" customHeight="1" thickBot="1">
      <c r="B42" s="7">
        <v>33</v>
      </c>
      <c r="C42" s="167" t="s">
        <v>60</v>
      </c>
      <c r="D42" s="167"/>
      <c r="E42" s="167"/>
      <c r="F42" s="167"/>
      <c r="G42" s="167"/>
      <c r="H42" s="167"/>
      <c r="I42" s="167"/>
      <c r="J42" s="167"/>
      <c r="K42" s="167"/>
      <c r="L42" s="168"/>
      <c r="M42" s="44"/>
      <c r="N42" s="163"/>
      <c r="O42" s="2">
        <f t="shared" si="0"/>
        <v>0</v>
      </c>
      <c r="P42" s="8"/>
      <c r="Q42" s="28" t="str">
        <f t="shared" si="1"/>
        <v>None</v>
      </c>
      <c r="R42" s="9"/>
      <c r="S42" s="9"/>
      <c r="T42" s="9"/>
      <c r="U42" s="9"/>
      <c r="V42" s="9"/>
      <c r="W42" s="9"/>
      <c r="X42" s="9"/>
      <c r="Y42" s="9"/>
    </row>
    <row r="43" spans="1:25" ht="15.95" customHeight="1" thickBot="1">
      <c r="B43" s="56">
        <v>34</v>
      </c>
      <c r="C43" s="169" t="s">
        <v>61</v>
      </c>
      <c r="D43" s="169"/>
      <c r="E43" s="169"/>
      <c r="F43" s="169"/>
      <c r="G43" s="169"/>
      <c r="H43" s="169"/>
      <c r="I43" s="169"/>
      <c r="J43" s="169"/>
      <c r="K43" s="169"/>
      <c r="L43" s="170"/>
      <c r="M43" s="44"/>
      <c r="N43" s="163"/>
      <c r="O43" s="2">
        <f t="shared" si="0"/>
        <v>0</v>
      </c>
      <c r="P43" s="8"/>
      <c r="Q43" s="28" t="str">
        <f t="shared" si="1"/>
        <v>None</v>
      </c>
      <c r="R43" s="9"/>
      <c r="S43" s="9"/>
      <c r="T43" s="9"/>
      <c r="U43" s="9"/>
      <c r="V43" s="9"/>
      <c r="W43" s="9"/>
      <c r="X43" s="9"/>
      <c r="Y43" s="9"/>
    </row>
    <row r="44" spans="1:25" ht="15.95" customHeight="1" thickBot="1">
      <c r="B44" s="7">
        <v>35</v>
      </c>
      <c r="C44" s="167" t="s">
        <v>62</v>
      </c>
      <c r="D44" s="167"/>
      <c r="E44" s="167"/>
      <c r="F44" s="167"/>
      <c r="G44" s="167"/>
      <c r="H44" s="167"/>
      <c r="I44" s="167"/>
      <c r="J44" s="167"/>
      <c r="K44" s="167"/>
      <c r="L44" s="168"/>
      <c r="M44" s="44"/>
      <c r="N44" s="163"/>
      <c r="O44" s="2">
        <f t="shared" si="0"/>
        <v>0</v>
      </c>
      <c r="P44" s="8"/>
      <c r="Q44" s="28" t="str">
        <f t="shared" si="1"/>
        <v>None</v>
      </c>
      <c r="R44" s="9"/>
      <c r="S44" s="9"/>
      <c r="T44" s="9"/>
      <c r="U44" s="9"/>
      <c r="V44" s="9"/>
      <c r="W44" s="9"/>
      <c r="X44" s="9"/>
      <c r="Y44" s="9"/>
    </row>
    <row r="45" spans="1:25" ht="15.95" customHeight="1" thickBot="1">
      <c r="B45" s="56">
        <v>36</v>
      </c>
      <c r="C45" s="169" t="s">
        <v>63</v>
      </c>
      <c r="D45" s="169"/>
      <c r="E45" s="169"/>
      <c r="F45" s="169"/>
      <c r="G45" s="169"/>
      <c r="H45" s="169"/>
      <c r="I45" s="169"/>
      <c r="J45" s="169"/>
      <c r="K45" s="169"/>
      <c r="L45" s="170"/>
      <c r="M45" s="44"/>
      <c r="N45" s="163"/>
      <c r="O45" s="2">
        <f t="shared" si="0"/>
        <v>0</v>
      </c>
      <c r="P45" s="8"/>
      <c r="Q45" s="28" t="str">
        <f t="shared" si="1"/>
        <v>None</v>
      </c>
      <c r="R45" s="9"/>
      <c r="S45" s="9"/>
      <c r="T45" s="9"/>
      <c r="U45" s="9"/>
      <c r="V45" s="9"/>
      <c r="W45" s="9"/>
      <c r="X45" s="9"/>
      <c r="Y45" s="9"/>
    </row>
    <row r="46" spans="1:25" ht="6.75" customHeight="1">
      <c r="L46" s="11"/>
      <c r="M46" s="11"/>
      <c r="N46" s="46"/>
      <c r="O46" s="10">
        <f>+O10+O11+O12+O13+O14+O15+O16+O17+O18+O19+O20+O21+O22+O23+O24+O25+O26+O27+O28+O29+O30+O31+O32+O33+O34+O35+O36+O37+O38+O39+O40+O41+O42+O43+O44+O45</f>
        <v>0</v>
      </c>
      <c r="R46" s="9"/>
      <c r="S46" s="9"/>
      <c r="T46" s="9"/>
      <c r="U46" s="9"/>
      <c r="V46" s="9"/>
      <c r="W46" s="9"/>
      <c r="X46" s="9"/>
      <c r="Y46" s="9"/>
    </row>
    <row r="47" spans="1:25" ht="18">
      <c r="A47" s="61"/>
      <c r="L47" s="60"/>
      <c r="M47" s="27"/>
      <c r="N47" s="64"/>
      <c r="Q47" s="3" t="s">
        <v>93</v>
      </c>
    </row>
    <row r="48" spans="1:25" ht="20.25" customHeight="1">
      <c r="D48" s="59"/>
      <c r="E48" s="9"/>
      <c r="F48" s="21"/>
      <c r="G48" s="65"/>
      <c r="H48" s="30"/>
      <c r="I48" s="59"/>
      <c r="J48" s="59"/>
      <c r="K48" s="59"/>
      <c r="L48" s="59"/>
      <c r="M48" s="59"/>
      <c r="N48" s="59"/>
      <c r="Q48" s="137" t="e">
        <f>AVERAGE(N10:N45)</f>
        <v>#DIV/0!</v>
      </c>
    </row>
    <row r="49" spans="1:32" ht="15.75">
      <c r="A49" s="14"/>
      <c r="D49" s="14"/>
      <c r="F49" s="14"/>
      <c r="H49" s="14"/>
      <c r="J49" s="14"/>
      <c r="L49" s="14"/>
      <c r="M49" s="21"/>
      <c r="N49" s="18"/>
      <c r="O49" s="17"/>
      <c r="P49" s="21"/>
      <c r="R49" s="16"/>
      <c r="S49" s="16"/>
      <c r="T49" s="21"/>
      <c r="U49" s="18"/>
      <c r="V49" s="16"/>
      <c r="W49" s="21"/>
      <c r="X49" s="18"/>
      <c r="Y49" s="16"/>
      <c r="Z49" s="21"/>
      <c r="AA49" s="18"/>
      <c r="AB49" s="16"/>
      <c r="AC49" s="21"/>
      <c r="AD49" s="18"/>
      <c r="AE49" s="21"/>
      <c r="AF49" s="22"/>
    </row>
    <row r="50" spans="1:32" ht="15.75">
      <c r="A50" s="18"/>
      <c r="D50" s="18"/>
      <c r="F50" s="18"/>
      <c r="H50" s="18"/>
      <c r="J50" s="18"/>
      <c r="L50" s="18"/>
      <c r="M50" s="14"/>
      <c r="N50" s="14"/>
      <c r="O50" s="15"/>
      <c r="P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1"/>
      <c r="AF50" s="11"/>
    </row>
    <row r="51" spans="1:32">
      <c r="Q51" s="3" t="s">
        <v>94</v>
      </c>
    </row>
    <row r="52" spans="1:32">
      <c r="Q52" s="3">
        <f>SUM(Q10:Q45)</f>
        <v>0</v>
      </c>
    </row>
    <row r="54" spans="1:32">
      <c r="Q54" s="3" t="s">
        <v>95</v>
      </c>
    </row>
    <row r="55" spans="1:32">
      <c r="Q55" s="3">
        <f>COUNTIF(Q10:Q45,"None")</f>
        <v>36</v>
      </c>
    </row>
    <row r="58" spans="1:32">
      <c r="Q58" s="3" t="s">
        <v>96</v>
      </c>
    </row>
    <row r="59" spans="1:32">
      <c r="Q59" s="137" t="e">
        <f>Q48*Q55</f>
        <v>#DIV/0!</v>
      </c>
    </row>
    <row r="62" spans="1:32">
      <c r="Q62" s="3" t="s">
        <v>97</v>
      </c>
    </row>
    <row r="63" spans="1:32">
      <c r="Q63" s="137" t="e">
        <f>Q52+Q59</f>
        <v>#DIV/0!</v>
      </c>
    </row>
  </sheetData>
  <sheetProtection password="CE1E" sheet="1"/>
  <mergeCells count="40">
    <mergeCell ref="C11:L11"/>
    <mergeCell ref="B3:N4"/>
    <mergeCell ref="C9:L9"/>
    <mergeCell ref="C10:L10"/>
    <mergeCell ref="L1:N1"/>
    <mergeCell ref="B1:D1"/>
    <mergeCell ref="C22:L22"/>
    <mergeCell ref="C23:L23"/>
    <mergeCell ref="C12:L12"/>
    <mergeCell ref="C13:L13"/>
    <mergeCell ref="C14:L14"/>
    <mergeCell ref="C15:L15"/>
    <mergeCell ref="C16:L16"/>
    <mergeCell ref="C17:L17"/>
    <mergeCell ref="C30:L30"/>
    <mergeCell ref="C31:L31"/>
    <mergeCell ref="C18:L18"/>
    <mergeCell ref="C19:L19"/>
    <mergeCell ref="C20:L20"/>
    <mergeCell ref="C21:L21"/>
    <mergeCell ref="C24:L24"/>
    <mergeCell ref="C25:L25"/>
    <mergeCell ref="C26:L26"/>
    <mergeCell ref="C27:L27"/>
    <mergeCell ref="C28:L28"/>
    <mergeCell ref="C29:L29"/>
    <mergeCell ref="C44:L44"/>
    <mergeCell ref="C45:L45"/>
    <mergeCell ref="C39:L39"/>
    <mergeCell ref="C40:L40"/>
    <mergeCell ref="C41:L41"/>
    <mergeCell ref="C42:L42"/>
    <mergeCell ref="C38:L38"/>
    <mergeCell ref="C43:L43"/>
    <mergeCell ref="C32:L32"/>
    <mergeCell ref="C33:L33"/>
    <mergeCell ref="C36:L36"/>
    <mergeCell ref="C37:L37"/>
    <mergeCell ref="C34:L34"/>
    <mergeCell ref="C35:L35"/>
  </mergeCells>
  <phoneticPr fontId="2" type="noConversion"/>
  <conditionalFormatting sqref="P10:P45 N10:N46">
    <cfRule type="expression" priority="1" stopIfTrue="1">
      <formula>"&lt;0&gt;5"</formula>
    </cfRule>
  </conditionalFormatting>
  <dataValidations count="3">
    <dataValidation type="whole" showErrorMessage="1" errorTitle="Stop" error="You have entered a score outside the acceptable range for the DERS" promptTitle="Between 1-5 " sqref="N10:N45">
      <formula1>1</formula1>
      <formula2>5</formula2>
    </dataValidation>
    <dataValidation type="whole" allowBlank="1" showErrorMessage="1" errorTitle="Stop" error="You have entered a score out side the acceptable range for the DERS" promptTitle="Between 1-5 " sqref="P10">
      <formula1>1</formula1>
      <formula2>5</formula2>
    </dataValidation>
    <dataValidation type="whole" errorStyle="warning" allowBlank="1" showErrorMessage="1" errorTitle="Warning" error="You have entered a score out side the acceptable range for the DERS" promptTitle="Between 1-5 " sqref="P11:P45">
      <formula1>1</formula1>
      <formula2>5</formula2>
    </dataValidation>
  </dataValidations>
  <pageMargins left="0.25" right="0" top="0.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63"/>
  <sheetViews>
    <sheetView showRowColHeaders="0" workbookViewId="0">
      <pane ySplit="7" topLeftCell="A28" activePane="bottomLeft" state="frozen"/>
      <selection pane="bottomLeft" activeCell="N21" sqref="N21:N45"/>
    </sheetView>
  </sheetViews>
  <sheetFormatPr defaultColWidth="8.77734375" defaultRowHeight="15"/>
  <cols>
    <col min="1" max="1" width="8" style="3" customWidth="1"/>
    <col min="2" max="2" width="2.33203125" style="3" bestFit="1" customWidth="1"/>
    <col min="3" max="3" width="1.77734375" style="3" customWidth="1"/>
    <col min="4" max="4" width="9.77734375" style="3" customWidth="1"/>
    <col min="5" max="5" width="2.33203125" style="3" customWidth="1"/>
    <col min="6" max="6" width="9.77734375" style="3" customWidth="1"/>
    <col min="7" max="7" width="1.77734375" style="3" customWidth="1"/>
    <col min="8" max="8" width="13.109375" style="3" customWidth="1"/>
    <col min="9" max="9" width="1.77734375" style="3" customWidth="1"/>
    <col min="10" max="10" width="12.109375" style="3" customWidth="1"/>
    <col min="11" max="11" width="1.77734375" style="3" customWidth="1"/>
    <col min="12" max="12" width="13" style="3" customWidth="1"/>
    <col min="13" max="13" width="2.44140625" style="3" customWidth="1"/>
    <col min="14" max="14" width="4.44140625" style="3" customWidth="1"/>
    <col min="15" max="15" width="5.21875" style="3" hidden="1" customWidth="1"/>
    <col min="16" max="16" width="2.21875" style="3" customWidth="1"/>
    <col min="17" max="17" width="9" style="3" hidden="1" customWidth="1"/>
    <col min="18" max="18" width="9" style="3" customWidth="1"/>
    <col min="19" max="19" width="6.21875" style="3" hidden="1" customWidth="1"/>
    <col min="20" max="20" width="4.21875" style="3" customWidth="1"/>
    <col min="21" max="26" width="6.77734375" style="3" customWidth="1"/>
    <col min="27" max="16384" width="8.77734375" style="3"/>
  </cols>
  <sheetData>
    <row r="1" spans="1:25" ht="18">
      <c r="A1" s="26"/>
      <c r="B1" s="105" t="s">
        <v>75</v>
      </c>
      <c r="C1" s="25"/>
      <c r="D1" s="25"/>
      <c r="E1" s="25"/>
      <c r="F1" s="25"/>
      <c r="G1" s="25"/>
      <c r="H1" s="25"/>
      <c r="I1" s="25"/>
      <c r="J1" s="106" t="s">
        <v>85</v>
      </c>
      <c r="K1" s="25"/>
      <c r="L1" s="179"/>
      <c r="M1" s="180"/>
      <c r="N1" s="181"/>
      <c r="O1" s="25"/>
      <c r="P1" s="25"/>
      <c r="S1" s="23"/>
      <c r="T1" s="4"/>
      <c r="U1" s="4"/>
      <c r="V1" s="4"/>
      <c r="W1" s="4"/>
      <c r="X1" s="4"/>
      <c r="Y1" s="4"/>
    </row>
    <row r="2" spans="1:25" ht="17.25">
      <c r="A2" s="63"/>
      <c r="B2" s="108"/>
      <c r="C2" s="25"/>
      <c r="D2" s="25"/>
      <c r="E2" s="104"/>
      <c r="F2" s="104"/>
      <c r="G2" s="104"/>
      <c r="H2" s="104"/>
      <c r="I2" s="104"/>
      <c r="J2" s="106" t="s">
        <v>84</v>
      </c>
      <c r="K2" s="104"/>
      <c r="L2" s="151"/>
      <c r="M2" s="107"/>
      <c r="N2" s="107"/>
      <c r="O2" s="25"/>
      <c r="P2" s="25"/>
      <c r="S2" s="23"/>
      <c r="T2" s="4"/>
      <c r="U2" s="4"/>
      <c r="V2" s="4"/>
      <c r="W2" s="4"/>
      <c r="X2" s="4"/>
      <c r="Y2" s="4"/>
    </row>
    <row r="3" spans="1:25" ht="17.25">
      <c r="A3" s="63"/>
      <c r="B3" s="176" t="s">
        <v>74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25"/>
      <c r="P3" s="25"/>
      <c r="S3" s="23"/>
      <c r="T3" s="4"/>
      <c r="U3" s="4"/>
      <c r="V3" s="4"/>
      <c r="W3" s="4"/>
      <c r="X3" s="4"/>
      <c r="Y3" s="4"/>
    </row>
    <row r="4" spans="1:25" ht="17.25">
      <c r="A4" s="63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25"/>
      <c r="P4" s="25"/>
      <c r="S4" s="23"/>
      <c r="T4" s="4"/>
      <c r="U4" s="4"/>
      <c r="V4" s="4"/>
      <c r="W4" s="4"/>
      <c r="X4" s="4"/>
      <c r="Y4" s="4"/>
    </row>
    <row r="5" spans="1:25" s="38" customFormat="1" ht="12.75">
      <c r="D5" s="54">
        <v>1</v>
      </c>
      <c r="E5" s="54"/>
      <c r="F5" s="54">
        <v>2</v>
      </c>
      <c r="G5" s="54"/>
      <c r="H5" s="54">
        <v>3</v>
      </c>
      <c r="I5" s="54"/>
      <c r="J5" s="54">
        <v>4</v>
      </c>
      <c r="K5" s="54"/>
      <c r="L5" s="54">
        <v>5</v>
      </c>
      <c r="M5" s="39"/>
      <c r="N5" s="40"/>
      <c r="O5" s="40"/>
      <c r="P5" s="40"/>
      <c r="Q5" s="40"/>
      <c r="R5" s="36"/>
      <c r="S5" s="37"/>
      <c r="T5" s="32"/>
      <c r="U5" s="32"/>
      <c r="V5" s="32"/>
      <c r="W5" s="32"/>
      <c r="X5" s="32"/>
      <c r="Y5" s="32"/>
    </row>
    <row r="6" spans="1:25" s="33" customFormat="1" ht="12.75">
      <c r="D6" s="57" t="s">
        <v>3</v>
      </c>
      <c r="E6" s="57"/>
      <c r="F6" s="57" t="s">
        <v>4</v>
      </c>
      <c r="G6" s="57"/>
      <c r="H6" s="57" t="s">
        <v>0</v>
      </c>
      <c r="I6" s="57"/>
      <c r="J6" s="57" t="s">
        <v>1</v>
      </c>
      <c r="K6" s="57"/>
      <c r="L6" s="57" t="s">
        <v>2</v>
      </c>
      <c r="M6" s="43"/>
      <c r="N6" s="31"/>
      <c r="O6" s="31"/>
      <c r="P6" s="31"/>
      <c r="Q6" s="31"/>
      <c r="R6" s="31"/>
      <c r="S6" s="34"/>
      <c r="T6" s="35"/>
      <c r="U6" s="35"/>
      <c r="V6" s="35"/>
      <c r="W6" s="35"/>
      <c r="X6" s="35"/>
      <c r="Y6" s="35"/>
    </row>
    <row r="7" spans="1:25" s="41" customFormat="1" ht="12.75">
      <c r="D7" s="58" t="s">
        <v>5</v>
      </c>
      <c r="E7" s="58"/>
      <c r="F7" s="58" t="s">
        <v>6</v>
      </c>
      <c r="G7" s="58"/>
      <c r="H7" s="58" t="s">
        <v>7</v>
      </c>
      <c r="I7" s="58"/>
      <c r="J7" s="58" t="s">
        <v>8</v>
      </c>
      <c r="K7" s="58"/>
      <c r="L7" s="58" t="s">
        <v>9</v>
      </c>
      <c r="M7" s="42"/>
      <c r="N7" s="40"/>
      <c r="O7" s="40"/>
      <c r="P7" s="40"/>
      <c r="R7" s="40"/>
      <c r="S7" s="40"/>
      <c r="T7" s="40"/>
      <c r="U7" s="40"/>
      <c r="V7" s="40"/>
      <c r="W7" s="40"/>
      <c r="X7" s="40"/>
      <c r="Y7" s="40"/>
    </row>
    <row r="8" spans="1:25" s="41" customFormat="1" ht="6.75" customHeight="1">
      <c r="D8" s="58"/>
      <c r="E8" s="58"/>
      <c r="F8" s="58"/>
      <c r="G8" s="58"/>
      <c r="H8" s="58"/>
      <c r="I8" s="58"/>
      <c r="J8" s="58"/>
      <c r="K8" s="58"/>
      <c r="L8" s="58"/>
      <c r="M8" s="42"/>
      <c r="N8" s="40"/>
      <c r="O8" s="40"/>
      <c r="P8" s="40"/>
      <c r="R8" s="40"/>
      <c r="S8" s="40"/>
      <c r="T8" s="40"/>
      <c r="U8" s="40"/>
      <c r="V8" s="40"/>
      <c r="W8" s="40"/>
      <c r="X8" s="40"/>
      <c r="Y8" s="40"/>
    </row>
    <row r="9" spans="1:25" ht="15.75" customHeight="1" thickBot="1">
      <c r="C9" s="178" t="s">
        <v>64</v>
      </c>
      <c r="D9" s="178"/>
      <c r="E9" s="178"/>
      <c r="F9" s="178"/>
      <c r="G9" s="178"/>
      <c r="H9" s="178"/>
      <c r="I9" s="178"/>
      <c r="J9" s="178"/>
      <c r="K9" s="178"/>
      <c r="L9" s="178"/>
      <c r="M9" s="15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6"/>
    </row>
    <row r="10" spans="1:25" ht="15.95" customHeight="1" thickBot="1">
      <c r="B10" s="7">
        <v>1</v>
      </c>
      <c r="C10" s="167" t="s">
        <v>28</v>
      </c>
      <c r="D10" s="167"/>
      <c r="E10" s="167"/>
      <c r="F10" s="167"/>
      <c r="G10" s="167"/>
      <c r="H10" s="167"/>
      <c r="I10" s="167"/>
      <c r="J10" s="167"/>
      <c r="K10" s="167"/>
      <c r="L10" s="168"/>
      <c r="M10" s="44"/>
      <c r="N10" s="1"/>
      <c r="O10" s="2">
        <f>+IF(N10="",0,1)</f>
        <v>0</v>
      </c>
      <c r="P10" s="8"/>
      <c r="Q10" s="28" t="str">
        <f>IF(ISNUMBER(N10),N10,"None")</f>
        <v>None</v>
      </c>
      <c r="R10" s="28"/>
      <c r="S10" s="24"/>
      <c r="T10" s="24"/>
      <c r="U10" s="9"/>
      <c r="V10" s="9"/>
      <c r="W10" s="9"/>
      <c r="X10" s="9"/>
      <c r="Y10" s="9"/>
    </row>
    <row r="11" spans="1:25" ht="15.95" customHeight="1" thickBot="1">
      <c r="B11" s="56">
        <v>2</v>
      </c>
      <c r="C11" s="169" t="s">
        <v>29</v>
      </c>
      <c r="D11" s="169"/>
      <c r="E11" s="169"/>
      <c r="F11" s="169"/>
      <c r="G11" s="169"/>
      <c r="H11" s="169"/>
      <c r="I11" s="169"/>
      <c r="J11" s="169"/>
      <c r="K11" s="169"/>
      <c r="L11" s="170"/>
      <c r="M11" s="44"/>
      <c r="N11" s="1"/>
      <c r="O11" s="2">
        <f t="shared" ref="O11:O45" si="0">+IF(N11="",0,1)</f>
        <v>0</v>
      </c>
      <c r="P11" s="8"/>
      <c r="Q11" s="28" t="str">
        <f t="shared" ref="Q11:Q45" si="1">IF(ISNUMBER(N11),N11,"None")</f>
        <v>None</v>
      </c>
      <c r="R11" s="28"/>
      <c r="S11" s="24"/>
      <c r="T11" s="24"/>
      <c r="U11" s="9"/>
      <c r="V11" s="9"/>
      <c r="W11" s="9"/>
      <c r="X11" s="9"/>
      <c r="Y11" s="9"/>
    </row>
    <row r="12" spans="1:25" ht="15.95" customHeight="1" thickBot="1">
      <c r="B12" s="7">
        <v>3</v>
      </c>
      <c r="C12" s="167" t="s">
        <v>30</v>
      </c>
      <c r="D12" s="167"/>
      <c r="E12" s="167"/>
      <c r="F12" s="167"/>
      <c r="G12" s="167"/>
      <c r="H12" s="167"/>
      <c r="I12" s="167"/>
      <c r="J12" s="167"/>
      <c r="K12" s="167"/>
      <c r="L12" s="168"/>
      <c r="M12" s="44"/>
      <c r="N12" s="1"/>
      <c r="O12" s="2">
        <f t="shared" si="0"/>
        <v>0</v>
      </c>
      <c r="P12" s="8"/>
      <c r="Q12" s="28" t="str">
        <f t="shared" si="1"/>
        <v>None</v>
      </c>
      <c r="R12" s="28"/>
      <c r="S12" s="24"/>
      <c r="T12" s="24"/>
      <c r="U12" s="9"/>
      <c r="V12" s="9"/>
      <c r="W12" s="9"/>
      <c r="X12" s="9"/>
      <c r="Y12" s="9"/>
    </row>
    <row r="13" spans="1:25" ht="15.95" customHeight="1" thickBot="1">
      <c r="B13" s="56">
        <v>4</v>
      </c>
      <c r="C13" s="169" t="s">
        <v>31</v>
      </c>
      <c r="D13" s="169"/>
      <c r="E13" s="169"/>
      <c r="F13" s="169"/>
      <c r="G13" s="169"/>
      <c r="H13" s="169"/>
      <c r="I13" s="169"/>
      <c r="J13" s="169"/>
      <c r="K13" s="169"/>
      <c r="L13" s="170"/>
      <c r="M13" s="44"/>
      <c r="N13" s="1"/>
      <c r="O13" s="2">
        <f t="shared" si="0"/>
        <v>0</v>
      </c>
      <c r="P13" s="8"/>
      <c r="Q13" s="28" t="str">
        <f t="shared" si="1"/>
        <v>None</v>
      </c>
      <c r="R13" s="28"/>
      <c r="S13" s="24"/>
      <c r="T13" s="24"/>
      <c r="U13" s="9"/>
      <c r="V13" s="9"/>
      <c r="W13" s="9"/>
      <c r="X13" s="9"/>
      <c r="Y13" s="9"/>
    </row>
    <row r="14" spans="1:25" ht="15.95" customHeight="1" thickBot="1">
      <c r="B14" s="7">
        <v>5</v>
      </c>
      <c r="C14" s="167" t="s">
        <v>32</v>
      </c>
      <c r="D14" s="167"/>
      <c r="E14" s="167"/>
      <c r="F14" s="167"/>
      <c r="G14" s="167"/>
      <c r="H14" s="167"/>
      <c r="I14" s="167"/>
      <c r="J14" s="167"/>
      <c r="K14" s="167"/>
      <c r="L14" s="168"/>
      <c r="M14" s="44"/>
      <c r="N14" s="1"/>
      <c r="O14" s="2">
        <f t="shared" si="0"/>
        <v>0</v>
      </c>
      <c r="P14" s="8"/>
      <c r="Q14" s="28" t="str">
        <f t="shared" si="1"/>
        <v>None</v>
      </c>
      <c r="R14" s="28"/>
      <c r="S14" s="24"/>
      <c r="T14" s="24"/>
      <c r="U14" s="9"/>
      <c r="V14" s="9"/>
      <c r="W14" s="9"/>
      <c r="X14" s="9"/>
      <c r="Y14" s="9"/>
    </row>
    <row r="15" spans="1:25" ht="15.95" customHeight="1" thickBot="1">
      <c r="B15" s="56">
        <v>6</v>
      </c>
      <c r="C15" s="169" t="s">
        <v>33</v>
      </c>
      <c r="D15" s="169"/>
      <c r="E15" s="169"/>
      <c r="F15" s="169"/>
      <c r="G15" s="169"/>
      <c r="H15" s="169"/>
      <c r="I15" s="169"/>
      <c r="J15" s="169"/>
      <c r="K15" s="169"/>
      <c r="L15" s="170"/>
      <c r="M15" s="44"/>
      <c r="N15" s="1"/>
      <c r="O15" s="2">
        <f t="shared" si="0"/>
        <v>0</v>
      </c>
      <c r="P15" s="8"/>
      <c r="Q15" s="28" t="str">
        <f t="shared" si="1"/>
        <v>None</v>
      </c>
      <c r="R15" s="28"/>
      <c r="S15" s="24"/>
      <c r="T15" s="24"/>
      <c r="U15" s="9"/>
      <c r="V15" s="9"/>
      <c r="W15" s="9"/>
      <c r="X15" s="9"/>
      <c r="Y15" s="9"/>
    </row>
    <row r="16" spans="1:25" ht="15.95" customHeight="1" thickBot="1">
      <c r="B16" s="7">
        <v>7</v>
      </c>
      <c r="C16" s="167" t="s">
        <v>34</v>
      </c>
      <c r="D16" s="167"/>
      <c r="E16" s="167"/>
      <c r="F16" s="167"/>
      <c r="G16" s="167"/>
      <c r="H16" s="167"/>
      <c r="I16" s="167"/>
      <c r="J16" s="167"/>
      <c r="K16" s="167"/>
      <c r="L16" s="168"/>
      <c r="M16" s="44"/>
      <c r="N16" s="1"/>
      <c r="O16" s="2">
        <f t="shared" si="0"/>
        <v>0</v>
      </c>
      <c r="P16" s="8"/>
      <c r="Q16" s="28" t="str">
        <f t="shared" si="1"/>
        <v>None</v>
      </c>
      <c r="R16" s="28"/>
      <c r="S16" s="24"/>
      <c r="T16" s="24"/>
      <c r="U16" s="9"/>
      <c r="V16" s="9"/>
      <c r="W16" s="9"/>
      <c r="X16" s="9"/>
      <c r="Y16" s="9"/>
    </row>
    <row r="17" spans="2:25" ht="15.95" customHeight="1" thickBot="1">
      <c r="B17" s="56">
        <v>8</v>
      </c>
      <c r="C17" s="169" t="s">
        <v>35</v>
      </c>
      <c r="D17" s="169"/>
      <c r="E17" s="169"/>
      <c r="F17" s="169"/>
      <c r="G17" s="169"/>
      <c r="H17" s="169"/>
      <c r="I17" s="169"/>
      <c r="J17" s="169"/>
      <c r="K17" s="169"/>
      <c r="L17" s="170"/>
      <c r="M17" s="44"/>
      <c r="N17" s="1"/>
      <c r="O17" s="2">
        <f t="shared" si="0"/>
        <v>0</v>
      </c>
      <c r="P17" s="8"/>
      <c r="Q17" s="28" t="str">
        <f t="shared" si="1"/>
        <v>None</v>
      </c>
      <c r="R17" s="28"/>
      <c r="S17" s="24"/>
      <c r="T17" s="24"/>
      <c r="U17" s="9"/>
      <c r="V17" s="9"/>
      <c r="W17" s="9"/>
      <c r="X17" s="9"/>
      <c r="Y17" s="9"/>
    </row>
    <row r="18" spans="2:25" ht="15.95" customHeight="1" thickBot="1">
      <c r="B18" s="7">
        <v>9</v>
      </c>
      <c r="C18" s="167" t="s">
        <v>36</v>
      </c>
      <c r="D18" s="167"/>
      <c r="E18" s="167"/>
      <c r="F18" s="167"/>
      <c r="G18" s="167"/>
      <c r="H18" s="167"/>
      <c r="I18" s="167"/>
      <c r="J18" s="167"/>
      <c r="K18" s="167"/>
      <c r="L18" s="168"/>
      <c r="M18" s="44"/>
      <c r="N18" s="1"/>
      <c r="O18" s="2">
        <f t="shared" si="0"/>
        <v>0</v>
      </c>
      <c r="P18" s="8"/>
      <c r="Q18" s="28" t="str">
        <f t="shared" si="1"/>
        <v>None</v>
      </c>
      <c r="R18" s="28"/>
      <c r="S18" s="24"/>
      <c r="T18" s="24"/>
      <c r="U18" s="9"/>
      <c r="V18" s="9"/>
      <c r="W18" s="9"/>
      <c r="X18" s="9"/>
      <c r="Y18" s="9"/>
    </row>
    <row r="19" spans="2:25" ht="15.95" customHeight="1" thickBot="1">
      <c r="B19" s="56">
        <v>10</v>
      </c>
      <c r="C19" s="169" t="s">
        <v>37</v>
      </c>
      <c r="D19" s="169"/>
      <c r="E19" s="169"/>
      <c r="F19" s="169"/>
      <c r="G19" s="169"/>
      <c r="H19" s="169"/>
      <c r="I19" s="169"/>
      <c r="J19" s="169"/>
      <c r="K19" s="169"/>
      <c r="L19" s="170"/>
      <c r="M19" s="44"/>
      <c r="N19" s="1"/>
      <c r="O19" s="2">
        <f t="shared" si="0"/>
        <v>0</v>
      </c>
      <c r="P19" s="8"/>
      <c r="Q19" s="28" t="str">
        <f t="shared" si="1"/>
        <v>None</v>
      </c>
      <c r="R19" s="29"/>
      <c r="S19" s="24"/>
      <c r="T19" s="24"/>
      <c r="U19" s="9"/>
      <c r="V19" s="9"/>
      <c r="W19" s="9"/>
      <c r="X19" s="9"/>
      <c r="Y19" s="9"/>
    </row>
    <row r="20" spans="2:25" ht="15.95" customHeight="1" thickBot="1">
      <c r="B20" s="7">
        <v>11</v>
      </c>
      <c r="C20" s="167" t="s">
        <v>38</v>
      </c>
      <c r="D20" s="167"/>
      <c r="E20" s="167"/>
      <c r="F20" s="167"/>
      <c r="G20" s="167"/>
      <c r="H20" s="167"/>
      <c r="I20" s="167"/>
      <c r="J20" s="167"/>
      <c r="K20" s="167"/>
      <c r="L20" s="168"/>
      <c r="M20" s="44"/>
      <c r="N20" s="1"/>
      <c r="O20" s="2">
        <f t="shared" si="0"/>
        <v>0</v>
      </c>
      <c r="P20" s="8"/>
      <c r="Q20" s="28" t="str">
        <f t="shared" si="1"/>
        <v>None</v>
      </c>
      <c r="R20" s="62"/>
      <c r="S20" s="9"/>
      <c r="T20" s="9"/>
      <c r="U20" s="9"/>
      <c r="V20" s="9"/>
      <c r="W20" s="9"/>
      <c r="X20" s="9"/>
      <c r="Y20" s="9"/>
    </row>
    <row r="21" spans="2:25" ht="15.95" customHeight="1" thickBot="1">
      <c r="B21" s="56">
        <v>12</v>
      </c>
      <c r="C21" s="169" t="s">
        <v>39</v>
      </c>
      <c r="D21" s="169"/>
      <c r="E21" s="169"/>
      <c r="F21" s="169"/>
      <c r="G21" s="169"/>
      <c r="H21" s="169"/>
      <c r="I21" s="169"/>
      <c r="J21" s="169"/>
      <c r="K21" s="169"/>
      <c r="L21" s="170"/>
      <c r="M21" s="44"/>
      <c r="N21" s="1"/>
      <c r="O21" s="2">
        <f t="shared" si="0"/>
        <v>0</v>
      </c>
      <c r="P21" s="8"/>
      <c r="Q21" s="28" t="str">
        <f t="shared" si="1"/>
        <v>None</v>
      </c>
      <c r="R21" s="16"/>
      <c r="S21" s="9"/>
      <c r="T21" s="9"/>
      <c r="U21" s="9"/>
      <c r="V21" s="9"/>
      <c r="W21" s="9"/>
      <c r="X21" s="9"/>
      <c r="Y21" s="9"/>
    </row>
    <row r="22" spans="2:25" ht="15.95" customHeight="1" thickBot="1">
      <c r="B22" s="7">
        <v>13</v>
      </c>
      <c r="C22" s="167" t="s">
        <v>40</v>
      </c>
      <c r="D22" s="167"/>
      <c r="E22" s="167"/>
      <c r="F22" s="167"/>
      <c r="G22" s="167"/>
      <c r="H22" s="167"/>
      <c r="I22" s="167"/>
      <c r="J22" s="167"/>
      <c r="K22" s="167"/>
      <c r="L22" s="168"/>
      <c r="M22" s="44"/>
      <c r="N22" s="1"/>
      <c r="O22" s="2">
        <f t="shared" si="0"/>
        <v>0</v>
      </c>
      <c r="P22" s="8"/>
      <c r="Q22" s="28" t="str">
        <f t="shared" si="1"/>
        <v>None</v>
      </c>
      <c r="S22" s="9">
        <f>+WorkSheet1!F43</f>
        <v>0</v>
      </c>
      <c r="T22" s="9"/>
      <c r="U22" s="9"/>
      <c r="V22" s="9"/>
      <c r="W22" s="9"/>
      <c r="X22" s="9"/>
      <c r="Y22" s="9"/>
    </row>
    <row r="23" spans="2:25" ht="15.95" customHeight="1" thickBot="1">
      <c r="B23" s="56">
        <v>14</v>
      </c>
      <c r="C23" s="169" t="s">
        <v>41</v>
      </c>
      <c r="D23" s="169"/>
      <c r="E23" s="169"/>
      <c r="F23" s="169"/>
      <c r="G23" s="169"/>
      <c r="H23" s="169"/>
      <c r="I23" s="169"/>
      <c r="J23" s="169"/>
      <c r="K23" s="169"/>
      <c r="L23" s="170"/>
      <c r="M23" s="44"/>
      <c r="N23" s="1"/>
      <c r="O23" s="2">
        <f t="shared" si="0"/>
        <v>0</v>
      </c>
      <c r="P23" s="8"/>
      <c r="Q23" s="28" t="str">
        <f t="shared" si="1"/>
        <v>None</v>
      </c>
      <c r="R23" s="16"/>
      <c r="S23" s="9"/>
      <c r="T23" s="9"/>
      <c r="U23" s="9"/>
      <c r="V23" s="9"/>
      <c r="W23" s="9"/>
      <c r="X23" s="9"/>
      <c r="Y23" s="9"/>
    </row>
    <row r="24" spans="2:25" ht="15.95" customHeight="1" thickBot="1">
      <c r="B24" s="7">
        <v>15</v>
      </c>
      <c r="C24" s="167" t="s">
        <v>42</v>
      </c>
      <c r="D24" s="167"/>
      <c r="E24" s="167"/>
      <c r="F24" s="167"/>
      <c r="G24" s="167"/>
      <c r="H24" s="167"/>
      <c r="I24" s="167"/>
      <c r="J24" s="167"/>
      <c r="K24" s="167"/>
      <c r="L24" s="168"/>
      <c r="M24" s="44"/>
      <c r="N24" s="1"/>
      <c r="O24" s="2">
        <f t="shared" si="0"/>
        <v>0</v>
      </c>
      <c r="P24" s="8"/>
      <c r="Q24" s="28" t="str">
        <f t="shared" si="1"/>
        <v>None</v>
      </c>
      <c r="S24" s="9"/>
      <c r="T24" s="9"/>
      <c r="U24" s="9"/>
      <c r="V24" s="9"/>
      <c r="W24" s="9"/>
      <c r="X24" s="9"/>
      <c r="Y24" s="9"/>
    </row>
    <row r="25" spans="2:25" ht="15.95" customHeight="1" thickBot="1">
      <c r="B25" s="56">
        <v>16</v>
      </c>
      <c r="C25" s="169" t="s">
        <v>43</v>
      </c>
      <c r="D25" s="169"/>
      <c r="E25" s="169"/>
      <c r="F25" s="169"/>
      <c r="G25" s="169"/>
      <c r="H25" s="169"/>
      <c r="I25" s="169"/>
      <c r="J25" s="169"/>
      <c r="K25" s="169"/>
      <c r="L25" s="170"/>
      <c r="M25" s="44"/>
      <c r="N25" s="1"/>
      <c r="O25" s="2">
        <f t="shared" si="0"/>
        <v>0</v>
      </c>
      <c r="P25" s="8"/>
      <c r="Q25" s="28" t="str">
        <f t="shared" si="1"/>
        <v>None</v>
      </c>
      <c r="R25" s="16"/>
      <c r="S25" s="9"/>
      <c r="T25" s="9"/>
      <c r="U25" s="9"/>
      <c r="V25" s="9"/>
      <c r="W25" s="9"/>
      <c r="X25" s="9"/>
      <c r="Y25" s="9"/>
    </row>
    <row r="26" spans="2:25" ht="15.95" customHeight="1" thickBot="1">
      <c r="B26" s="7">
        <v>17</v>
      </c>
      <c r="C26" s="167" t="s">
        <v>44</v>
      </c>
      <c r="D26" s="167"/>
      <c r="E26" s="167"/>
      <c r="F26" s="167"/>
      <c r="G26" s="167"/>
      <c r="H26" s="167"/>
      <c r="I26" s="167"/>
      <c r="J26" s="167"/>
      <c r="K26" s="167"/>
      <c r="L26" s="168"/>
      <c r="M26" s="44"/>
      <c r="N26" s="1"/>
      <c r="O26" s="2">
        <f t="shared" si="0"/>
        <v>0</v>
      </c>
      <c r="P26" s="8"/>
      <c r="Q26" s="28" t="str">
        <f t="shared" si="1"/>
        <v>None</v>
      </c>
      <c r="S26" s="9"/>
      <c r="T26" s="9"/>
      <c r="U26" s="9"/>
      <c r="V26" s="9"/>
      <c r="W26" s="9"/>
      <c r="X26" s="9"/>
      <c r="Y26" s="9"/>
    </row>
    <row r="27" spans="2:25" ht="15.95" customHeight="1" thickBot="1">
      <c r="B27" s="56">
        <v>18</v>
      </c>
      <c r="C27" s="169" t="s">
        <v>45</v>
      </c>
      <c r="D27" s="169"/>
      <c r="E27" s="169"/>
      <c r="F27" s="169"/>
      <c r="G27" s="169"/>
      <c r="H27" s="169"/>
      <c r="I27" s="169"/>
      <c r="J27" s="169"/>
      <c r="K27" s="169"/>
      <c r="L27" s="170"/>
      <c r="M27" s="44"/>
      <c r="N27" s="1"/>
      <c r="O27" s="2">
        <f t="shared" si="0"/>
        <v>0</v>
      </c>
      <c r="P27" s="8"/>
      <c r="Q27" s="28" t="str">
        <f t="shared" si="1"/>
        <v>None</v>
      </c>
      <c r="R27" s="16"/>
      <c r="S27" s="9"/>
      <c r="T27" s="9"/>
      <c r="U27" s="9"/>
      <c r="V27" s="9"/>
      <c r="W27" s="9"/>
      <c r="X27" s="9"/>
      <c r="Y27" s="9"/>
    </row>
    <row r="28" spans="2:25" ht="15.95" customHeight="1" thickBot="1">
      <c r="B28" s="7">
        <v>19</v>
      </c>
      <c r="C28" s="167" t="s">
        <v>46</v>
      </c>
      <c r="D28" s="167"/>
      <c r="E28" s="167"/>
      <c r="F28" s="167"/>
      <c r="G28" s="167"/>
      <c r="H28" s="167"/>
      <c r="I28" s="167"/>
      <c r="J28" s="167"/>
      <c r="K28" s="167"/>
      <c r="L28" s="168"/>
      <c r="M28" s="44"/>
      <c r="N28" s="1"/>
      <c r="O28" s="2">
        <f t="shared" si="0"/>
        <v>0</v>
      </c>
      <c r="P28" s="8"/>
      <c r="Q28" s="28" t="str">
        <f t="shared" si="1"/>
        <v>None</v>
      </c>
      <c r="S28" s="9"/>
      <c r="T28" s="9"/>
      <c r="U28" s="9"/>
      <c r="V28" s="9"/>
      <c r="W28" s="9"/>
      <c r="X28" s="9"/>
      <c r="Y28" s="9"/>
    </row>
    <row r="29" spans="2:25" ht="15.95" customHeight="1" thickBot="1">
      <c r="B29" s="56">
        <v>20</v>
      </c>
      <c r="C29" s="169" t="s">
        <v>47</v>
      </c>
      <c r="D29" s="169"/>
      <c r="E29" s="169"/>
      <c r="F29" s="169"/>
      <c r="G29" s="169"/>
      <c r="H29" s="169"/>
      <c r="I29" s="169"/>
      <c r="J29" s="169"/>
      <c r="K29" s="169"/>
      <c r="L29" s="170"/>
      <c r="M29" s="44"/>
      <c r="N29" s="1"/>
      <c r="O29" s="2">
        <f t="shared" si="0"/>
        <v>0</v>
      </c>
      <c r="P29" s="8"/>
      <c r="Q29" s="28" t="str">
        <f t="shared" si="1"/>
        <v>None</v>
      </c>
      <c r="R29" s="16"/>
      <c r="S29" s="9"/>
      <c r="T29" s="9"/>
      <c r="U29" s="9"/>
      <c r="V29" s="9"/>
      <c r="W29" s="9"/>
      <c r="X29" s="9"/>
      <c r="Y29" s="9"/>
    </row>
    <row r="30" spans="2:25" ht="15.95" customHeight="1" thickBot="1">
      <c r="B30" s="7">
        <v>21</v>
      </c>
      <c r="C30" s="167" t="s">
        <v>48</v>
      </c>
      <c r="D30" s="167"/>
      <c r="E30" s="167"/>
      <c r="F30" s="167"/>
      <c r="G30" s="167"/>
      <c r="H30" s="167"/>
      <c r="I30" s="167"/>
      <c r="J30" s="167"/>
      <c r="K30" s="167"/>
      <c r="L30" s="168"/>
      <c r="M30" s="44"/>
      <c r="N30" s="1"/>
      <c r="O30" s="2">
        <f t="shared" si="0"/>
        <v>0</v>
      </c>
      <c r="P30" s="8"/>
      <c r="Q30" s="28" t="str">
        <f t="shared" si="1"/>
        <v>None</v>
      </c>
      <c r="S30" s="9"/>
      <c r="T30" s="9"/>
      <c r="U30" s="9"/>
      <c r="V30" s="9"/>
      <c r="W30" s="9"/>
      <c r="X30" s="9"/>
      <c r="Y30" s="9"/>
    </row>
    <row r="31" spans="2:25" ht="15.95" customHeight="1" thickBot="1">
      <c r="B31" s="56">
        <v>22</v>
      </c>
      <c r="C31" s="169" t="s">
        <v>49</v>
      </c>
      <c r="D31" s="169"/>
      <c r="E31" s="169"/>
      <c r="F31" s="169"/>
      <c r="G31" s="169"/>
      <c r="H31" s="169"/>
      <c r="I31" s="169"/>
      <c r="J31" s="169"/>
      <c r="K31" s="169"/>
      <c r="L31" s="170"/>
      <c r="M31" s="44"/>
      <c r="N31" s="1"/>
      <c r="O31" s="2">
        <f t="shared" si="0"/>
        <v>0</v>
      </c>
      <c r="P31" s="8"/>
      <c r="Q31" s="28" t="str">
        <f t="shared" si="1"/>
        <v>None</v>
      </c>
      <c r="R31" s="16"/>
      <c r="S31" s="9"/>
      <c r="T31" s="9"/>
      <c r="U31" s="9"/>
      <c r="V31" s="9"/>
      <c r="W31" s="9"/>
      <c r="X31" s="9"/>
      <c r="Y31" s="9"/>
    </row>
    <row r="32" spans="2:25" ht="15.95" customHeight="1" thickBot="1">
      <c r="B32" s="7">
        <v>23</v>
      </c>
      <c r="C32" s="167" t="s">
        <v>50</v>
      </c>
      <c r="D32" s="167"/>
      <c r="E32" s="167"/>
      <c r="F32" s="167"/>
      <c r="G32" s="167"/>
      <c r="H32" s="167"/>
      <c r="I32" s="167"/>
      <c r="J32" s="167"/>
      <c r="K32" s="167"/>
      <c r="L32" s="168"/>
      <c r="M32" s="44"/>
      <c r="N32" s="1"/>
      <c r="O32" s="2">
        <f t="shared" si="0"/>
        <v>0</v>
      </c>
      <c r="P32" s="8"/>
      <c r="Q32" s="28" t="str">
        <f t="shared" si="1"/>
        <v>None</v>
      </c>
      <c r="S32" s="9"/>
      <c r="T32" s="9"/>
      <c r="U32" s="9"/>
      <c r="V32" s="9"/>
      <c r="W32" s="9"/>
      <c r="X32" s="9"/>
      <c r="Y32" s="9"/>
    </row>
    <row r="33" spans="1:25" ht="15.95" customHeight="1" thickBot="1">
      <c r="B33" s="56">
        <v>24</v>
      </c>
      <c r="C33" s="169" t="s">
        <v>51</v>
      </c>
      <c r="D33" s="169"/>
      <c r="E33" s="169"/>
      <c r="F33" s="169"/>
      <c r="G33" s="169"/>
      <c r="H33" s="169"/>
      <c r="I33" s="169"/>
      <c r="J33" s="169"/>
      <c r="K33" s="169"/>
      <c r="L33" s="170"/>
      <c r="M33" s="44"/>
      <c r="N33" s="1"/>
      <c r="O33" s="2">
        <f t="shared" si="0"/>
        <v>0</v>
      </c>
      <c r="P33" s="8"/>
      <c r="Q33" s="28" t="str">
        <f t="shared" si="1"/>
        <v>None</v>
      </c>
      <c r="R33" s="16"/>
      <c r="S33" s="9"/>
      <c r="T33" s="9"/>
      <c r="U33" s="9"/>
      <c r="V33" s="9"/>
      <c r="W33" s="9"/>
      <c r="X33" s="9"/>
      <c r="Y33" s="9"/>
    </row>
    <row r="34" spans="1:25" ht="15.95" customHeight="1" thickBot="1">
      <c r="B34" s="7">
        <v>25</v>
      </c>
      <c r="C34" s="167" t="s">
        <v>52</v>
      </c>
      <c r="D34" s="167"/>
      <c r="E34" s="167"/>
      <c r="F34" s="167"/>
      <c r="G34" s="167"/>
      <c r="H34" s="167"/>
      <c r="I34" s="167"/>
      <c r="J34" s="167"/>
      <c r="K34" s="167"/>
      <c r="L34" s="168"/>
      <c r="M34" s="44"/>
      <c r="N34" s="1"/>
      <c r="O34" s="2">
        <f t="shared" si="0"/>
        <v>0</v>
      </c>
      <c r="P34" s="8"/>
      <c r="Q34" s="28" t="str">
        <f t="shared" si="1"/>
        <v>None</v>
      </c>
      <c r="S34" s="9"/>
      <c r="T34" s="9"/>
      <c r="U34" s="9"/>
      <c r="V34" s="9"/>
      <c r="W34" s="9"/>
      <c r="X34" s="9"/>
      <c r="Y34" s="9"/>
    </row>
    <row r="35" spans="1:25" ht="15.95" customHeight="1" thickBot="1">
      <c r="B35" s="56">
        <v>26</v>
      </c>
      <c r="C35" s="169" t="s">
        <v>53</v>
      </c>
      <c r="D35" s="169"/>
      <c r="E35" s="169"/>
      <c r="F35" s="169"/>
      <c r="G35" s="169"/>
      <c r="H35" s="169"/>
      <c r="I35" s="169"/>
      <c r="J35" s="169"/>
      <c r="K35" s="169"/>
      <c r="L35" s="170"/>
      <c r="M35" s="44"/>
      <c r="N35" s="1"/>
      <c r="O35" s="2">
        <f t="shared" si="0"/>
        <v>0</v>
      </c>
      <c r="P35" s="8"/>
      <c r="Q35" s="28" t="str">
        <f t="shared" si="1"/>
        <v>None</v>
      </c>
      <c r="R35" s="16"/>
      <c r="S35" s="9"/>
      <c r="T35" s="9"/>
      <c r="U35" s="9"/>
      <c r="V35" s="9"/>
      <c r="W35" s="9"/>
      <c r="X35" s="9"/>
      <c r="Y35" s="9"/>
    </row>
    <row r="36" spans="1:25" ht="15.95" customHeight="1" thickBot="1">
      <c r="B36" s="7">
        <v>27</v>
      </c>
      <c r="C36" s="167" t="s">
        <v>54</v>
      </c>
      <c r="D36" s="167"/>
      <c r="E36" s="167"/>
      <c r="F36" s="167"/>
      <c r="G36" s="167"/>
      <c r="H36" s="167"/>
      <c r="I36" s="167"/>
      <c r="J36" s="167"/>
      <c r="K36" s="167"/>
      <c r="L36" s="168"/>
      <c r="M36" s="44"/>
      <c r="N36" s="1"/>
      <c r="O36" s="2">
        <f t="shared" si="0"/>
        <v>0</v>
      </c>
      <c r="P36" s="8"/>
      <c r="Q36" s="28" t="str">
        <f t="shared" si="1"/>
        <v>None</v>
      </c>
      <c r="R36" s="30"/>
      <c r="S36" s="9"/>
      <c r="T36" s="9"/>
      <c r="U36" s="9"/>
      <c r="V36" s="9"/>
      <c r="W36" s="9"/>
      <c r="X36" s="9"/>
      <c r="Y36" s="9"/>
    </row>
    <row r="37" spans="1:25" ht="15.95" customHeight="1" thickBot="1">
      <c r="B37" s="56">
        <v>28</v>
      </c>
      <c r="C37" s="169" t="s">
        <v>55</v>
      </c>
      <c r="D37" s="169"/>
      <c r="E37" s="169"/>
      <c r="F37" s="169"/>
      <c r="G37" s="169"/>
      <c r="H37" s="169"/>
      <c r="I37" s="169"/>
      <c r="J37" s="169"/>
      <c r="K37" s="169"/>
      <c r="L37" s="170"/>
      <c r="M37" s="44"/>
      <c r="N37" s="1"/>
      <c r="O37" s="2">
        <f t="shared" si="0"/>
        <v>0</v>
      </c>
      <c r="P37" s="8"/>
      <c r="Q37" s="28" t="str">
        <f t="shared" si="1"/>
        <v>None</v>
      </c>
      <c r="R37" s="16"/>
      <c r="S37" s="9"/>
      <c r="T37" s="9"/>
      <c r="U37" s="9"/>
      <c r="V37" s="9"/>
      <c r="W37" s="9"/>
      <c r="X37" s="9"/>
      <c r="Y37" s="9"/>
    </row>
    <row r="38" spans="1:25" ht="15.95" customHeight="1" thickBot="1">
      <c r="B38" s="7">
        <v>29</v>
      </c>
      <c r="C38" s="167" t="s">
        <v>56</v>
      </c>
      <c r="D38" s="167"/>
      <c r="E38" s="167"/>
      <c r="F38" s="167"/>
      <c r="G38" s="167"/>
      <c r="H38" s="167"/>
      <c r="I38" s="167"/>
      <c r="J38" s="167"/>
      <c r="K38" s="167"/>
      <c r="L38" s="168"/>
      <c r="M38" s="44"/>
      <c r="N38" s="1"/>
      <c r="O38" s="2">
        <f t="shared" si="0"/>
        <v>0</v>
      </c>
      <c r="P38" s="8"/>
      <c r="Q38" s="28" t="str">
        <f t="shared" si="1"/>
        <v>None</v>
      </c>
      <c r="R38" s="9"/>
      <c r="S38" s="9"/>
      <c r="T38" s="9"/>
      <c r="U38" s="9"/>
      <c r="V38" s="9"/>
      <c r="W38" s="9"/>
      <c r="X38" s="9"/>
      <c r="Y38" s="9"/>
    </row>
    <row r="39" spans="1:25" ht="15.95" customHeight="1" thickBot="1">
      <c r="B39" s="56">
        <v>30</v>
      </c>
      <c r="C39" s="169" t="s">
        <v>57</v>
      </c>
      <c r="D39" s="169"/>
      <c r="E39" s="169"/>
      <c r="F39" s="169"/>
      <c r="G39" s="169"/>
      <c r="H39" s="169"/>
      <c r="I39" s="169"/>
      <c r="J39" s="169"/>
      <c r="K39" s="169"/>
      <c r="L39" s="170"/>
      <c r="M39" s="44"/>
      <c r="N39" s="1"/>
      <c r="O39" s="2">
        <f t="shared" si="0"/>
        <v>0</v>
      </c>
      <c r="P39" s="8"/>
      <c r="Q39" s="28" t="str">
        <f t="shared" si="1"/>
        <v>None</v>
      </c>
      <c r="R39" s="9"/>
      <c r="S39" s="9"/>
      <c r="T39" s="9"/>
      <c r="U39" s="9"/>
      <c r="V39" s="9"/>
      <c r="W39" s="9"/>
      <c r="X39" s="9"/>
      <c r="Y39" s="9"/>
    </row>
    <row r="40" spans="1:25" ht="15.95" customHeight="1" thickBot="1">
      <c r="B40" s="7">
        <v>31</v>
      </c>
      <c r="C40" s="167" t="s">
        <v>58</v>
      </c>
      <c r="D40" s="167"/>
      <c r="E40" s="167"/>
      <c r="F40" s="167"/>
      <c r="G40" s="167"/>
      <c r="H40" s="167"/>
      <c r="I40" s="167"/>
      <c r="J40" s="167"/>
      <c r="K40" s="167"/>
      <c r="L40" s="168"/>
      <c r="M40" s="44"/>
      <c r="N40" s="1"/>
      <c r="O40" s="2">
        <f t="shared" si="0"/>
        <v>0</v>
      </c>
      <c r="P40" s="8"/>
      <c r="Q40" s="28" t="str">
        <f t="shared" si="1"/>
        <v>None</v>
      </c>
      <c r="R40" s="9"/>
      <c r="S40" s="9"/>
      <c r="T40" s="9"/>
      <c r="U40" s="9"/>
      <c r="V40" s="9"/>
      <c r="W40" s="9"/>
      <c r="X40" s="9"/>
      <c r="Y40" s="9"/>
    </row>
    <row r="41" spans="1:25" ht="15.95" customHeight="1" thickBot="1">
      <c r="B41" s="56">
        <v>32</v>
      </c>
      <c r="C41" s="169" t="s">
        <v>59</v>
      </c>
      <c r="D41" s="169"/>
      <c r="E41" s="169"/>
      <c r="F41" s="169"/>
      <c r="G41" s="169"/>
      <c r="H41" s="169"/>
      <c r="I41" s="169"/>
      <c r="J41" s="169"/>
      <c r="K41" s="169"/>
      <c r="L41" s="170"/>
      <c r="M41" s="44"/>
      <c r="N41" s="1"/>
      <c r="O41" s="2">
        <f t="shared" si="0"/>
        <v>0</v>
      </c>
      <c r="P41" s="8"/>
      <c r="Q41" s="28" t="str">
        <f t="shared" si="1"/>
        <v>None</v>
      </c>
      <c r="R41" s="9"/>
      <c r="S41" s="9"/>
      <c r="T41" s="9"/>
      <c r="U41" s="9"/>
      <c r="V41" s="9"/>
      <c r="W41" s="9"/>
      <c r="X41" s="9"/>
      <c r="Y41" s="9"/>
    </row>
    <row r="42" spans="1:25" ht="15.95" customHeight="1" thickBot="1">
      <c r="B42" s="7">
        <v>33</v>
      </c>
      <c r="C42" s="167" t="s">
        <v>60</v>
      </c>
      <c r="D42" s="167"/>
      <c r="E42" s="167"/>
      <c r="F42" s="167"/>
      <c r="G42" s="167"/>
      <c r="H42" s="167"/>
      <c r="I42" s="167"/>
      <c r="J42" s="167"/>
      <c r="K42" s="167"/>
      <c r="L42" s="168"/>
      <c r="M42" s="44"/>
      <c r="N42" s="1"/>
      <c r="O42" s="2">
        <f t="shared" si="0"/>
        <v>0</v>
      </c>
      <c r="P42" s="8"/>
      <c r="Q42" s="28" t="str">
        <f t="shared" si="1"/>
        <v>None</v>
      </c>
      <c r="R42" s="9"/>
      <c r="S42" s="9"/>
      <c r="T42" s="9"/>
      <c r="U42" s="9"/>
      <c r="V42" s="9"/>
      <c r="W42" s="9"/>
      <c r="X42" s="9"/>
      <c r="Y42" s="9"/>
    </row>
    <row r="43" spans="1:25" ht="15.95" customHeight="1" thickBot="1">
      <c r="B43" s="56">
        <v>34</v>
      </c>
      <c r="C43" s="169" t="s">
        <v>61</v>
      </c>
      <c r="D43" s="169"/>
      <c r="E43" s="169"/>
      <c r="F43" s="169"/>
      <c r="G43" s="169"/>
      <c r="H43" s="169"/>
      <c r="I43" s="169"/>
      <c r="J43" s="169"/>
      <c r="K43" s="169"/>
      <c r="L43" s="170"/>
      <c r="M43" s="44"/>
      <c r="N43" s="1"/>
      <c r="O43" s="2">
        <f t="shared" si="0"/>
        <v>0</v>
      </c>
      <c r="P43" s="8"/>
      <c r="Q43" s="28" t="str">
        <f t="shared" si="1"/>
        <v>None</v>
      </c>
      <c r="R43" s="9"/>
      <c r="S43" s="9"/>
      <c r="T43" s="9"/>
      <c r="U43" s="9"/>
      <c r="V43" s="9"/>
      <c r="W43" s="9"/>
      <c r="X43" s="9"/>
      <c r="Y43" s="9"/>
    </row>
    <row r="44" spans="1:25" ht="15.95" customHeight="1" thickBot="1">
      <c r="B44" s="7">
        <v>35</v>
      </c>
      <c r="C44" s="167" t="s">
        <v>62</v>
      </c>
      <c r="D44" s="167"/>
      <c r="E44" s="167"/>
      <c r="F44" s="167"/>
      <c r="G44" s="167"/>
      <c r="H44" s="167"/>
      <c r="I44" s="167"/>
      <c r="J44" s="167"/>
      <c r="K44" s="167"/>
      <c r="L44" s="168"/>
      <c r="M44" s="44"/>
      <c r="N44" s="1"/>
      <c r="O44" s="2">
        <f t="shared" si="0"/>
        <v>0</v>
      </c>
      <c r="P44" s="8"/>
      <c r="Q44" s="28" t="str">
        <f t="shared" si="1"/>
        <v>None</v>
      </c>
      <c r="R44" s="9"/>
      <c r="S44" s="9"/>
      <c r="T44" s="9"/>
      <c r="U44" s="9"/>
      <c r="V44" s="9"/>
      <c r="W44" s="9"/>
      <c r="X44" s="9"/>
      <c r="Y44" s="9"/>
    </row>
    <row r="45" spans="1:25" ht="15.95" customHeight="1" thickBot="1">
      <c r="B45" s="56">
        <v>36</v>
      </c>
      <c r="C45" s="169" t="s">
        <v>63</v>
      </c>
      <c r="D45" s="169"/>
      <c r="E45" s="169"/>
      <c r="F45" s="169"/>
      <c r="G45" s="169"/>
      <c r="H45" s="169"/>
      <c r="I45" s="169"/>
      <c r="J45" s="169"/>
      <c r="K45" s="169"/>
      <c r="L45" s="170"/>
      <c r="M45" s="44"/>
      <c r="N45" s="1"/>
      <c r="O45" s="2">
        <f t="shared" si="0"/>
        <v>0</v>
      </c>
      <c r="P45" s="8"/>
      <c r="Q45" s="28" t="str">
        <f t="shared" si="1"/>
        <v>None</v>
      </c>
      <c r="R45" s="9"/>
      <c r="S45" s="9"/>
      <c r="T45" s="9"/>
      <c r="U45" s="9"/>
      <c r="V45" s="9"/>
      <c r="W45" s="9"/>
      <c r="X45" s="9"/>
      <c r="Y45" s="9"/>
    </row>
    <row r="46" spans="1:25" ht="6.75" customHeight="1">
      <c r="L46" s="11"/>
      <c r="M46" s="11"/>
      <c r="N46" s="46"/>
      <c r="O46" s="10">
        <f>+O10+O11+O12+O13+O14+O15+O16+O17+O18+O19+O20+O21+O22+O23+O24+O25+O26+O27+O28+O29+O30+O31+O32+O33+O34+O35+O36+O37+O38+O39+O40+O41+O42+O43+O44+O45</f>
        <v>0</v>
      </c>
      <c r="R46" s="9"/>
      <c r="S46" s="9"/>
      <c r="T46" s="9"/>
      <c r="U46" s="9"/>
      <c r="V46" s="9"/>
      <c r="W46" s="9"/>
      <c r="X46" s="9"/>
      <c r="Y46" s="9"/>
    </row>
    <row r="47" spans="1:25" ht="18">
      <c r="A47" s="61" t="str">
        <f>IF(N47&gt;4,"This is NOT a Valid assessment, Too MANY BLANKS"," ")</f>
        <v xml:space="preserve"> </v>
      </c>
      <c r="L47" s="60"/>
      <c r="M47" s="27"/>
      <c r="N47" s="64"/>
      <c r="Q47" s="3" t="s">
        <v>93</v>
      </c>
    </row>
    <row r="48" spans="1:25" ht="20.25" customHeight="1">
      <c r="D48" s="59"/>
      <c r="E48" s="9"/>
      <c r="F48" s="21"/>
      <c r="G48" s="65"/>
      <c r="H48" s="30"/>
      <c r="I48" s="59"/>
      <c r="J48" s="59"/>
      <c r="K48" s="59"/>
      <c r="L48" s="59"/>
      <c r="M48" s="59"/>
      <c r="N48" s="59"/>
      <c r="Q48" s="137" t="e">
        <f>AVERAGE(N10:N45)</f>
        <v>#DIV/0!</v>
      </c>
    </row>
    <row r="49" spans="1:32" ht="15.75">
      <c r="A49" s="14" t="str">
        <f>IF(A1="ders","Non"," ")</f>
        <v xml:space="preserve"> </v>
      </c>
      <c r="D49" s="14" t="str">
        <f>IF(A1="ders","Go"," ")</f>
        <v xml:space="preserve"> </v>
      </c>
      <c r="F49" s="14" t="str">
        <f>IF(A1="ders","Im"," ")</f>
        <v xml:space="preserve"> </v>
      </c>
      <c r="H49" s="14"/>
      <c r="J49" s="14"/>
      <c r="L49" s="14"/>
      <c r="M49" s="21"/>
      <c r="N49" s="18"/>
      <c r="O49" s="17"/>
      <c r="P49" s="21"/>
      <c r="R49" s="16"/>
      <c r="S49" s="16"/>
      <c r="T49" s="21"/>
      <c r="U49" s="18"/>
      <c r="V49" s="16"/>
      <c r="W49" s="21"/>
      <c r="X49" s="18"/>
      <c r="Y49" s="16"/>
      <c r="Z49" s="21"/>
      <c r="AA49" s="18"/>
      <c r="AB49" s="16"/>
      <c r="AC49" s="21"/>
      <c r="AD49" s="18"/>
      <c r="AE49" s="21"/>
      <c r="AF49" s="22"/>
    </row>
    <row r="50" spans="1:32" ht="15.75">
      <c r="A50" s="18" t="str">
        <f>IF(A1="ders",WorkSheet1!F43,"")</f>
        <v/>
      </c>
      <c r="D50" s="18" t="str">
        <f>IF(A1="ders",WorkSheet1!K43,"")</f>
        <v/>
      </c>
      <c r="F50" s="18" t="str">
        <f>IF(A1="ders",WorkSheet1!P43,"")</f>
        <v/>
      </c>
      <c r="H50" s="18"/>
      <c r="J50" s="18"/>
      <c r="L50" s="18"/>
      <c r="M50" s="14"/>
      <c r="N50" s="14"/>
      <c r="O50" s="15"/>
      <c r="P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1"/>
      <c r="AF50" s="11"/>
    </row>
    <row r="51" spans="1:32">
      <c r="Q51" s="3" t="s">
        <v>94</v>
      </c>
    </row>
    <row r="52" spans="1:32">
      <c r="Q52" s="3">
        <f>SUM(Q10:Q45)</f>
        <v>0</v>
      </c>
    </row>
    <row r="54" spans="1:32">
      <c r="Q54" s="3" t="s">
        <v>95</v>
      </c>
    </row>
    <row r="55" spans="1:32">
      <c r="Q55" s="3">
        <f>COUNTIF(Q10:Q45,"None")</f>
        <v>36</v>
      </c>
    </row>
    <row r="58" spans="1:32">
      <c r="Q58" s="3" t="s">
        <v>96</v>
      </c>
    </row>
    <row r="59" spans="1:32">
      <c r="Q59" s="137" t="e">
        <f>Q48*Q55</f>
        <v>#DIV/0!</v>
      </c>
    </row>
    <row r="62" spans="1:32">
      <c r="Q62" s="3" t="s">
        <v>97</v>
      </c>
    </row>
    <row r="63" spans="1:32">
      <c r="Q63" s="137" t="e">
        <f>Q52+Q59</f>
        <v>#DIV/0!</v>
      </c>
    </row>
  </sheetData>
  <sheetProtection password="CE1E" sheet="1" objects="1" scenarios="1"/>
  <mergeCells count="39">
    <mergeCell ref="C11:L11"/>
    <mergeCell ref="C12:L12"/>
    <mergeCell ref="C20:L20"/>
    <mergeCell ref="C21:L21"/>
    <mergeCell ref="B3:N4"/>
    <mergeCell ref="C9:L9"/>
    <mergeCell ref="C10:L10"/>
    <mergeCell ref="C15:L15"/>
    <mergeCell ref="C16:L16"/>
    <mergeCell ref="C17:L17"/>
    <mergeCell ref="C22:L22"/>
    <mergeCell ref="C35:L35"/>
    <mergeCell ref="C34:L34"/>
    <mergeCell ref="L1:N1"/>
    <mergeCell ref="C23:L23"/>
    <mergeCell ref="C24:L24"/>
    <mergeCell ref="C13:L13"/>
    <mergeCell ref="C14:L14"/>
    <mergeCell ref="C18:L18"/>
    <mergeCell ref="C19:L19"/>
    <mergeCell ref="C36:L36"/>
    <mergeCell ref="C25:L25"/>
    <mergeCell ref="C26:L26"/>
    <mergeCell ref="C27:L27"/>
    <mergeCell ref="C28:L28"/>
    <mergeCell ref="C29:L29"/>
    <mergeCell ref="C30:L30"/>
    <mergeCell ref="C31:L31"/>
    <mergeCell ref="C32:L32"/>
    <mergeCell ref="C33:L33"/>
    <mergeCell ref="C37:L37"/>
    <mergeCell ref="C38:L38"/>
    <mergeCell ref="C43:L43"/>
    <mergeCell ref="C44:L44"/>
    <mergeCell ref="C45:L45"/>
    <mergeCell ref="C39:L39"/>
    <mergeCell ref="C40:L40"/>
    <mergeCell ref="C41:L41"/>
    <mergeCell ref="C42:L42"/>
  </mergeCells>
  <phoneticPr fontId="2" type="noConversion"/>
  <conditionalFormatting sqref="P10:P45 N10:N46">
    <cfRule type="expression" priority="1" stopIfTrue="1">
      <formula>"&lt;0&gt;5"</formula>
    </cfRule>
  </conditionalFormatting>
  <dataValidations count="3">
    <dataValidation type="whole" showErrorMessage="1" errorTitle="Stop" error="You have entered a score outside the acceptable range for the DERS" promptTitle="Between 1-5 " sqref="N10:N45">
      <formula1>1</formula1>
      <formula2>5</formula2>
    </dataValidation>
    <dataValidation type="whole" allowBlank="1" showErrorMessage="1" errorTitle="Stop" error="You have entered a score out side the acceptable range for the DERS" promptTitle="Between 1-5 " sqref="P10">
      <formula1>1</formula1>
      <formula2>5</formula2>
    </dataValidation>
    <dataValidation type="whole" errorStyle="warning" allowBlank="1" showErrorMessage="1" errorTitle="Warning" error="You have entered a score out side the acceptable range for the DERS" promptTitle="Between 1-5 " sqref="P11:P45">
      <formula1>1</formula1>
      <formula2>5</formula2>
    </dataValidation>
  </dataValidations>
  <pageMargins left="0.5" right="0" top="0.5" bottom="0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59"/>
  <sheetViews>
    <sheetView showRowColHeaders="0" topLeftCell="B1" zoomScaleNormal="100" workbookViewId="0">
      <pane xSplit="34" ySplit="2" topLeftCell="AM3" activePane="bottomRight" state="frozen"/>
      <selection activeCell="B1" sqref="B1"/>
      <selection pane="topRight" activeCell="AJ1" sqref="AJ1"/>
      <selection pane="bottomLeft" activeCell="B3" sqref="B3"/>
      <selection pane="bottomRight" activeCell="AD26" sqref="AD26"/>
    </sheetView>
  </sheetViews>
  <sheetFormatPr defaultColWidth="8.77734375" defaultRowHeight="15"/>
  <cols>
    <col min="1" max="1" width="4.109375" style="73" hidden="1" customWidth="1"/>
    <col min="2" max="2" width="11.44140625" style="73" hidden="1" customWidth="1"/>
    <col min="3" max="3" width="2.44140625" style="73" hidden="1" customWidth="1"/>
    <col min="4" max="4" width="3" style="73" customWidth="1"/>
    <col min="5" max="5" width="4.21875" style="73" hidden="1" customWidth="1"/>
    <col min="6" max="6" width="3.77734375" style="73" hidden="1" customWidth="1"/>
    <col min="7" max="7" width="8.77734375" style="73" customWidth="1"/>
    <col min="8" max="8" width="8.21875" style="73" hidden="1" customWidth="1"/>
    <col min="9" max="9" width="7.44140625" style="73" hidden="1" customWidth="1"/>
    <col min="10" max="10" width="0.88671875" style="73" customWidth="1"/>
    <col min="11" max="11" width="7.77734375" style="73" hidden="1" customWidth="1"/>
    <col min="12" max="12" width="7.77734375" style="73" customWidth="1"/>
    <col min="13" max="13" width="7.77734375" style="73" hidden="1" customWidth="1"/>
    <col min="14" max="14" width="8" style="73" hidden="1" customWidth="1"/>
    <col min="15" max="15" width="0.77734375" style="73" customWidth="1"/>
    <col min="16" max="16" width="7.77734375" style="73" hidden="1" customWidth="1"/>
    <col min="17" max="17" width="7.77734375" style="73" customWidth="1"/>
    <col min="18" max="18" width="7.77734375" style="73" hidden="1" customWidth="1"/>
    <col min="19" max="19" width="9" style="73" hidden="1" customWidth="1"/>
    <col min="20" max="20" width="0.77734375" style="73" customWidth="1"/>
    <col min="21" max="21" width="7.77734375" style="73" hidden="1" customWidth="1"/>
    <col min="22" max="22" width="7.77734375" style="73" customWidth="1"/>
    <col min="23" max="23" width="7.77734375" style="73" hidden="1" customWidth="1"/>
    <col min="24" max="24" width="7.21875" style="73" hidden="1" customWidth="1"/>
    <col min="25" max="25" width="0.77734375" style="73" customWidth="1"/>
    <col min="26" max="26" width="7.44140625" style="73" hidden="1" customWidth="1"/>
    <col min="27" max="27" width="7.44140625" style="73" customWidth="1"/>
    <col min="28" max="28" width="7.77734375" style="73" hidden="1" customWidth="1"/>
    <col min="29" max="29" width="8.33203125" style="73" hidden="1" customWidth="1"/>
    <col min="30" max="30" width="0.77734375" style="73" customWidth="1"/>
    <col min="31" max="31" width="6.77734375" style="73" hidden="1" customWidth="1"/>
    <col min="32" max="32" width="8.21875" style="73" customWidth="1"/>
    <col min="33" max="33" width="7.77734375" style="73" hidden="1" customWidth="1"/>
    <col min="34" max="34" width="3.33203125" style="73" hidden="1" customWidth="1"/>
    <col min="35" max="35" width="4.77734375" style="73" hidden="1" customWidth="1"/>
    <col min="36" max="36" width="2.77734375" style="73" hidden="1" customWidth="1"/>
    <col min="37" max="37" width="14.21875" style="73" hidden="1" customWidth="1"/>
    <col min="38" max="38" width="14.6640625" style="73" hidden="1" customWidth="1"/>
    <col min="39" max="16384" width="8.77734375" style="73"/>
  </cols>
  <sheetData>
    <row r="1" spans="1:38" ht="19.5" customHeight="1" thickBot="1">
      <c r="C1" s="74"/>
      <c r="D1" s="185" t="str">
        <f>+IF('ANSWER SHEET 1'!A1="ders", "DERS 1"," ")</f>
        <v xml:space="preserve"> 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74"/>
      <c r="AI1" s="74"/>
      <c r="AJ1" s="74"/>
      <c r="AK1" s="75"/>
    </row>
    <row r="2" spans="1:38" ht="18" customHeight="1" thickBot="1">
      <c r="A2" s="109">
        <f>+'ANSWER SHEET 1'!L2</f>
        <v>0</v>
      </c>
      <c r="B2" s="111" t="str">
        <f>+IF('ANSWER SHEET 1'!A1="ders",WorkSheet1!A2," ")</f>
        <v xml:space="preserve"> </v>
      </c>
      <c r="C2" s="76" t="s">
        <v>81</v>
      </c>
      <c r="E2" s="45" t="s">
        <v>21</v>
      </c>
      <c r="F2" s="67" t="s">
        <v>65</v>
      </c>
      <c r="G2" s="92" t="str">
        <f>+IF('ANSWER SHEET 1'!A1="ders",WorkSheet1!F2," ")</f>
        <v xml:space="preserve"> </v>
      </c>
      <c r="H2" s="71" t="s">
        <v>10</v>
      </c>
      <c r="I2" s="71" t="s">
        <v>11</v>
      </c>
      <c r="J2" s="12"/>
      <c r="K2" s="72" t="s">
        <v>66</v>
      </c>
      <c r="L2" s="92" t="str">
        <f>+IF('ANSWER SHEET 1'!A1="ders",WorkSheet1!K2," ")</f>
        <v xml:space="preserve"> </v>
      </c>
      <c r="M2" s="71" t="s">
        <v>16</v>
      </c>
      <c r="N2" s="71" t="s">
        <v>12</v>
      </c>
      <c r="O2" s="12"/>
      <c r="P2" s="72" t="s">
        <v>67</v>
      </c>
      <c r="Q2" s="92" t="str">
        <f>+IF('ANSWER SHEET 1'!A1="ders",WorkSheet1!P2," ")</f>
        <v xml:space="preserve"> </v>
      </c>
      <c r="R2" s="71" t="s">
        <v>17</v>
      </c>
      <c r="S2" s="71" t="s">
        <v>13</v>
      </c>
      <c r="T2" s="12"/>
      <c r="U2" s="72" t="s">
        <v>68</v>
      </c>
      <c r="V2" s="92" t="str">
        <f>+IF('ANSWER SHEET 1'!A1="ders",WorkSheet1!U2," ")</f>
        <v xml:space="preserve"> </v>
      </c>
      <c r="W2" s="71" t="s">
        <v>18</v>
      </c>
      <c r="X2" s="71" t="s">
        <v>14</v>
      </c>
      <c r="Y2" s="12"/>
      <c r="Z2" s="72" t="s">
        <v>69</v>
      </c>
      <c r="AA2" s="92" t="str">
        <f>+IF('ANSWER SHEET 1'!A1="ders",WorkSheet1!Z2," ")</f>
        <v xml:space="preserve"> </v>
      </c>
      <c r="AB2" s="71" t="s">
        <v>19</v>
      </c>
      <c r="AC2" s="71" t="s">
        <v>15</v>
      </c>
      <c r="AD2" s="12"/>
      <c r="AE2" s="72" t="s">
        <v>70</v>
      </c>
      <c r="AF2" s="92" t="str">
        <f>+IF('ANSWER SHEET 1'!A1="ders",WorkSheet1!AE2," ")</f>
        <v xml:space="preserve"> </v>
      </c>
      <c r="AG2" s="68" t="s">
        <v>20</v>
      </c>
      <c r="AH2" s="13"/>
      <c r="AI2" s="76"/>
      <c r="AK2" s="76"/>
    </row>
    <row r="3" spans="1:38" ht="9.75" customHeight="1" thickBot="1">
      <c r="F3" s="14"/>
      <c r="G3" s="14"/>
      <c r="H3" s="14"/>
      <c r="I3" s="14"/>
      <c r="J3" s="15"/>
      <c r="K3" s="14"/>
      <c r="L3" s="6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8" ht="15.95" customHeight="1" thickBot="1">
      <c r="C4" s="77">
        <v>1</v>
      </c>
      <c r="D4" s="78" t="str">
        <f>+IF('ANSWER SHEET 1'!A1="ders",WorkSheet1!C4," ")</f>
        <v xml:space="preserve"> </v>
      </c>
      <c r="E4" s="77"/>
      <c r="F4" s="79"/>
      <c r="G4" s="79"/>
      <c r="H4" s="79"/>
      <c r="I4" s="79"/>
      <c r="J4" s="1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>
        <f>+'ANSWER SHEET 1'!N10</f>
        <v>0</v>
      </c>
      <c r="AD4" s="79"/>
      <c r="AE4" s="81" t="str">
        <f>IF(AC4=1,5,IF(AC4=2,4,IF(AC4=3,3,IF(AC4=4,2,IF(AC4=5,1,IF(AC4=0,"0",IF(AC4="","0")))))))</f>
        <v>0</v>
      </c>
      <c r="AF4" s="78" t="str">
        <f>+IF('ANSWER SHEET 1'!A1="ders",WorkSheet1!AE4," ")</f>
        <v xml:space="preserve"> </v>
      </c>
      <c r="AG4" s="82" t="str">
        <f>IF(AC4=1,0,IF(AC4=2,0,IF(AC4=3,0,IF(AC4=4,0,IF(AC4=5,0,IF(AC4=0,"1",IF(AC4="","1",)))))))</f>
        <v>1</v>
      </c>
      <c r="AH4" s="83"/>
      <c r="AL4" s="28"/>
    </row>
    <row r="5" spans="1:38" ht="15.95" customHeight="1" thickBot="1">
      <c r="C5" s="77">
        <v>2</v>
      </c>
      <c r="D5" s="78" t="str">
        <f>+IF('ANSWER SHEET 1'!A1="ders",WorkSheet1!C5," ")</f>
        <v xml:space="preserve"> </v>
      </c>
      <c r="E5" s="77"/>
      <c r="F5" s="79"/>
      <c r="G5" s="79"/>
      <c r="H5" s="79"/>
      <c r="I5" s="79"/>
      <c r="J5" s="17"/>
      <c r="K5" s="79"/>
      <c r="L5" s="79"/>
      <c r="M5" s="79"/>
      <c r="N5" s="79"/>
      <c r="O5" s="79"/>
      <c r="P5" s="79"/>
      <c r="Q5" s="79"/>
      <c r="R5" s="79"/>
      <c r="S5" s="80">
        <f>+'ANSWER SHEET 1'!N11</f>
        <v>0</v>
      </c>
      <c r="T5" s="79"/>
      <c r="U5" s="81" t="str">
        <f>IF(S5=1,5,IF(S5=2,4,IF(S5=3,3,IF(S5=4,2,IF(S5=5,1,IF(S5=0,"0",IF(S5="","0")))))))</f>
        <v>0</v>
      </c>
      <c r="V5" s="86" t="str">
        <f>+IF('ANSWER SHEET 1'!A1="ders",WorkSheet1!U5," ")</f>
        <v xml:space="preserve"> </v>
      </c>
      <c r="W5" s="82" t="str">
        <f>IF(S5=1,0,IF(S5=2,0,IF(S5=3,0,IF(S5=4,0,IF(S5=5,0,IF(S5=0,"1",IF(S5="","1",)))))))</f>
        <v>1</v>
      </c>
      <c r="X5" s="83"/>
      <c r="Y5" s="79"/>
      <c r="Z5" s="79"/>
      <c r="AA5" s="79"/>
      <c r="AB5" s="79"/>
      <c r="AC5" s="79"/>
      <c r="AD5" s="79"/>
      <c r="AE5" s="79"/>
      <c r="AF5" s="79"/>
      <c r="AG5" s="79"/>
      <c r="AH5" s="79"/>
      <c r="AL5" s="28"/>
    </row>
    <row r="6" spans="1:38" ht="15.95" customHeight="1" thickBot="1">
      <c r="C6" s="77">
        <v>3</v>
      </c>
      <c r="D6" s="78" t="str">
        <f>+IF('ANSWER SHEET 1'!A1="ders",WorkSheet1!C6," ")</f>
        <v xml:space="preserve"> </v>
      </c>
      <c r="E6" s="77"/>
      <c r="F6" s="79"/>
      <c r="G6" s="79"/>
      <c r="H6" s="79"/>
      <c r="I6" s="79"/>
      <c r="J6" s="17"/>
      <c r="K6" s="79"/>
      <c r="L6" s="79"/>
      <c r="M6" s="79"/>
      <c r="N6" s="83">
        <f>+'ANSWER SHEET 1'!N12</f>
        <v>0</v>
      </c>
      <c r="O6" s="79"/>
      <c r="P6" s="84" t="str">
        <f>IF(N6=1,1,IF(N6=2,2,IF(N6=3,3,IF(N6=4,4,IF(N6=5,5,IF(N6=0,"0",IF(N6="","0")))))))</f>
        <v>0</v>
      </c>
      <c r="Q6" s="86" t="str">
        <f>+IF('ANSWER SHEET 1'!A1="ders",WorkSheet1!P6," ")</f>
        <v xml:space="preserve"> </v>
      </c>
      <c r="R6" s="84" t="str">
        <f>IF(N6=1,0,IF(N6=2,0,IF(N6=3,0,IF(N6=4,0,IF(N6=5,0,IF(N6=0,"1",IF(N6="","1",)))))))</f>
        <v>1</v>
      </c>
      <c r="S6" s="83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L6" s="28"/>
    </row>
    <row r="7" spans="1:38" ht="15.95" customHeight="1" thickBot="1">
      <c r="C7" s="77">
        <v>4</v>
      </c>
      <c r="D7" s="78" t="str">
        <f>+IF('ANSWER SHEET 1'!A1="ders",WorkSheet1!C7," ")</f>
        <v xml:space="preserve"> </v>
      </c>
      <c r="E7" s="77"/>
      <c r="F7" s="79"/>
      <c r="G7" s="79"/>
      <c r="H7" s="79"/>
      <c r="I7" s="79"/>
      <c r="J7" s="17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5">
        <f>+'ANSWER SHEET 1'!N13</f>
        <v>0</v>
      </c>
      <c r="AD7" s="79"/>
      <c r="AE7" s="84" t="str">
        <f>IF(AC7=1,1,IF(AC7=2,2,IF(AC7=3,3,IF(AC7=4,4,IF(AC7=5,5,IF(AC7=0,"0",IF(AC7="","0")))))))</f>
        <v>0</v>
      </c>
      <c r="AF7" s="78" t="str">
        <f>+IF('ANSWER SHEET 1'!A1="ders",WorkSheet1!AE7," ")</f>
        <v xml:space="preserve"> </v>
      </c>
      <c r="AG7" s="84" t="str">
        <f>IF(AC7=1,0,IF(AC7=2,0,IF(AC7=3,0,IF(AC7=4,0,IF(AC7=5,0,IF(AC7=0,"1",IF(AC7="","1",)))))))</f>
        <v>1</v>
      </c>
      <c r="AH7" s="83"/>
      <c r="AL7" s="28"/>
    </row>
    <row r="8" spans="1:38" ht="15.95" customHeight="1" thickBot="1">
      <c r="C8" s="77">
        <v>5</v>
      </c>
      <c r="D8" s="78" t="str">
        <f>+IF('ANSWER SHEET 1'!A1="ders",WorkSheet1!C8," ")</f>
        <v xml:space="preserve"> </v>
      </c>
      <c r="E8" s="77"/>
      <c r="F8" s="79"/>
      <c r="G8" s="79"/>
      <c r="H8" s="79"/>
      <c r="I8" s="79"/>
      <c r="J8" s="17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3">
        <f>+'ANSWER SHEET 1'!N14</f>
        <v>0</v>
      </c>
      <c r="AD8" s="79"/>
      <c r="AE8" s="84" t="str">
        <f>IF(AC8=1,1,IF(AC8=2,2,IF(AC8=3,3,IF(AC8=4,4,IF(AC8=5,5,IF(AC8=0,"0",IF(AC8="","0")))))))</f>
        <v>0</v>
      </c>
      <c r="AF8" s="78" t="str">
        <f>+IF('ANSWER SHEET 1'!A1="ders",WorkSheet1!AE8," ")</f>
        <v xml:space="preserve"> </v>
      </c>
      <c r="AG8" s="84" t="str">
        <f>IF(AC8=1,0,IF(AC8=2,0,IF(AC8=3,0,IF(AC8=4,0,IF(AC8=5,0,IF(AC8=0,"1",IF(AC8="","1",)))))))</f>
        <v>1</v>
      </c>
      <c r="AH8" s="83"/>
      <c r="AL8" s="28"/>
    </row>
    <row r="9" spans="1:38" ht="15.95" customHeight="1" thickBot="1">
      <c r="C9" s="77">
        <v>6</v>
      </c>
      <c r="D9" s="78" t="str">
        <f>+IF('ANSWER SHEET 1'!A1="ders",WorkSheet1!C9," ")</f>
        <v xml:space="preserve"> </v>
      </c>
      <c r="E9" s="77"/>
      <c r="F9" s="79"/>
      <c r="G9" s="79"/>
      <c r="H9" s="79"/>
      <c r="I9" s="79"/>
      <c r="J9" s="17"/>
      <c r="K9" s="79"/>
      <c r="L9" s="79"/>
      <c r="M9" s="79"/>
      <c r="N9" s="79"/>
      <c r="O9" s="79"/>
      <c r="P9" s="79"/>
      <c r="Q9" s="79"/>
      <c r="R9" s="79"/>
      <c r="S9" s="80">
        <f>+'ANSWER SHEET 1'!N15</f>
        <v>0</v>
      </c>
      <c r="T9" s="79"/>
      <c r="U9" s="81" t="str">
        <f>IF(S9=1,5,IF(S9=2,4,IF(S9=3,3,IF(S9=4,2,IF(S9=5,1,IF(S9=0,"0",IF(S9="","0")))))))</f>
        <v>0</v>
      </c>
      <c r="V9" s="86" t="str">
        <f>+IF('ANSWER SHEET 1'!A1="ders",WorkSheet1!U9," ")</f>
        <v xml:space="preserve"> </v>
      </c>
      <c r="W9" s="82" t="str">
        <f>IF(S9=1,0,IF(S9=2,0,IF(S9=3,0,IF(S9=4,0,IF(S9=5,0,IF(S9=0,"1",IF(S9="","1",)))))))</f>
        <v>1</v>
      </c>
      <c r="X9" s="83"/>
      <c r="Y9" s="79"/>
      <c r="Z9" s="79"/>
      <c r="AA9" s="79"/>
      <c r="AB9" s="79"/>
      <c r="AC9" s="79"/>
      <c r="AD9" s="79"/>
      <c r="AE9" s="79"/>
      <c r="AF9" s="79"/>
      <c r="AG9" s="79"/>
      <c r="AH9" s="79"/>
      <c r="AL9" s="28"/>
    </row>
    <row r="10" spans="1:38" ht="15.95" customHeight="1" thickBot="1">
      <c r="C10" s="77">
        <v>7</v>
      </c>
      <c r="D10" s="78" t="str">
        <f>+IF('ANSWER SHEET 1'!A1="ders",WorkSheet1!C10," ")</f>
        <v xml:space="preserve"> </v>
      </c>
      <c r="E10" s="77"/>
      <c r="F10" s="79"/>
      <c r="G10" s="79"/>
      <c r="H10" s="79"/>
      <c r="I10" s="79"/>
      <c r="J10" s="1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Y10" s="79"/>
      <c r="AC10" s="80">
        <f>+'ANSWER SHEET 1'!N16</f>
        <v>0</v>
      </c>
      <c r="AD10" s="79"/>
      <c r="AE10" s="81" t="str">
        <f>IF(AC10=1,5,IF(AC10=2,4,IF(AC10=3,3,IF(AC10=4,2,IF(AC10=5,1,IF(AC10=0,"0",IF(AC10="","0")))))))</f>
        <v>0</v>
      </c>
      <c r="AF10" s="78" t="str">
        <f>+IF('ANSWER SHEET 1'!A1="ders",WorkSheet1!AE10," ")</f>
        <v xml:space="preserve"> </v>
      </c>
      <c r="AG10" s="82" t="str">
        <f>IF(AC10=1,0,IF(AC10=2,0,IF(AC10=3,0,IF(AC10=4,0,IF(AC10=5,0,IF(AC10=0,"1",IF(AC10="","1",)))))))</f>
        <v>1</v>
      </c>
      <c r="AH10" s="79"/>
      <c r="AL10" s="28"/>
    </row>
    <row r="11" spans="1:38" ht="15.95" customHeight="1" thickBot="1">
      <c r="C11" s="77">
        <v>8</v>
      </c>
      <c r="D11" s="78" t="str">
        <f>+IF('ANSWER SHEET 1'!A1="ders",WorkSheet1!C11," ")</f>
        <v xml:space="preserve"> </v>
      </c>
      <c r="E11" s="77"/>
      <c r="F11" s="79"/>
      <c r="G11" s="79"/>
      <c r="H11" s="79"/>
      <c r="I11" s="79"/>
      <c r="J11" s="17"/>
      <c r="K11" s="79"/>
      <c r="L11" s="79"/>
      <c r="M11" s="79"/>
      <c r="N11" s="79"/>
      <c r="O11" s="79"/>
      <c r="P11" s="79"/>
      <c r="Q11" s="79"/>
      <c r="R11" s="79"/>
      <c r="S11" s="80">
        <f>+'ANSWER SHEET 1'!N17</f>
        <v>0</v>
      </c>
      <c r="T11" s="79"/>
      <c r="U11" s="81" t="str">
        <f>IF(S11=1,5,IF(S11=2,4,IF(S11=3,3,IF(S11=4,2,IF(S11=5,1,IF(S11=0,"0",IF(S11="","0")))))))</f>
        <v>0</v>
      </c>
      <c r="V11" s="86" t="str">
        <f>+IF('ANSWER SHEET 1'!A1="ders",WorkSheet1!U11," ")</f>
        <v xml:space="preserve"> </v>
      </c>
      <c r="W11" s="82" t="str">
        <f>IF(S11=1,0,IF(S11=2,0,IF(S11=3,0,IF(S11=4,0,IF(S11=5,0,IF(S11=0,"1",IF(S11="","1",)))))))</f>
        <v>1</v>
      </c>
      <c r="X11" s="83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L11" s="28"/>
    </row>
    <row r="12" spans="1:38" ht="15.95" customHeight="1" thickBot="1">
      <c r="C12" s="77">
        <v>9</v>
      </c>
      <c r="D12" s="78" t="str">
        <f>+IF('ANSWER SHEET 1'!A1="ders",WorkSheet1!C12," ")</f>
        <v xml:space="preserve"> </v>
      </c>
      <c r="E12" s="77"/>
      <c r="F12" s="79"/>
      <c r="G12" s="79"/>
      <c r="H12" s="79"/>
      <c r="I12" s="79"/>
      <c r="J12" s="1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3">
        <f>+'ANSWER SHEET 1'!N18</f>
        <v>0</v>
      </c>
      <c r="AD12" s="79"/>
      <c r="AE12" s="84" t="str">
        <f>IF(AC12=1,1,IF(AC12=2,2,IF(AC12=3,3,IF(AC12=4,4,IF(AC12=5,5,IF(AC12=0,"0",IF(AC12="","0")))))))</f>
        <v>0</v>
      </c>
      <c r="AF12" s="78" t="str">
        <f>+IF('ANSWER SHEET 1'!A1="ders",WorkSheet1!AE12," ")</f>
        <v xml:space="preserve"> </v>
      </c>
      <c r="AG12" s="84" t="str">
        <f>IF(AC12=1,0,IF(AC12=2,0,IF(AC12=3,0,IF(AC12=4,0,IF(AC12=5,0,IF(AC12=0,"1",IF(AC12="","1",)))))))</f>
        <v>1</v>
      </c>
      <c r="AH12" s="83"/>
      <c r="AL12" s="28"/>
    </row>
    <row r="13" spans="1:38" ht="15.95" customHeight="1" thickBot="1">
      <c r="C13" s="77">
        <v>10</v>
      </c>
      <c r="D13" s="78" t="str">
        <f>+IF('ANSWER SHEET 1'!A1="ders",WorkSheet1!C13," ")</f>
        <v xml:space="preserve"> </v>
      </c>
      <c r="E13" s="77"/>
      <c r="F13" s="79"/>
      <c r="G13" s="79"/>
      <c r="H13" s="79"/>
      <c r="I13" s="79"/>
      <c r="J13" s="17"/>
      <c r="K13" s="79"/>
      <c r="L13" s="79"/>
      <c r="M13" s="79"/>
      <c r="N13" s="79"/>
      <c r="O13" s="79"/>
      <c r="P13" s="79"/>
      <c r="Q13" s="79"/>
      <c r="R13" s="79"/>
      <c r="S13" s="80">
        <f>+'ANSWER SHEET 1'!N19</f>
        <v>0</v>
      </c>
      <c r="T13" s="79"/>
      <c r="U13" s="81" t="str">
        <f>IF(S13=1,5,IF(S13=2,4,IF(S13=3,3,IF(S13=4,2,IF(S13=5,1,IF(S13=0,"0",IF(S13="","0")))))))</f>
        <v>0</v>
      </c>
      <c r="V13" s="86" t="str">
        <f>+IF('ANSWER SHEET 1'!A1="ders",WorkSheet1!U13," ")</f>
        <v xml:space="preserve"> </v>
      </c>
      <c r="W13" s="82" t="str">
        <f>IF(S13=1,0,IF(S13=2,0,IF(S13=3,0,IF(S13=4,0,IF(S13=5,0,IF(S13=0,"1",IF(S13="","1",)))))))</f>
        <v>1</v>
      </c>
      <c r="X13" s="83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L13" s="28"/>
    </row>
    <row r="14" spans="1:38" ht="15.95" customHeight="1" thickBot="1">
      <c r="C14" s="77">
        <v>11</v>
      </c>
      <c r="D14" s="78" t="str">
        <f>+IF('ANSWER SHEET 1'!A1="ders",WorkSheet1!C14," ")</f>
        <v xml:space="preserve"> </v>
      </c>
      <c r="E14" s="77">
        <f>+'ANSWER SHEET 1'!N20</f>
        <v>0</v>
      </c>
      <c r="F14" s="84" t="str">
        <f>IF(E14=1,1,IF(E14=2,2,IF(E14=3,3,IF(E14=4,4,IF(E14=5,5,IF(E14=0,"0",IF(E14="","0")))))))</f>
        <v>0</v>
      </c>
      <c r="G14" s="86" t="str">
        <f>+IF('ANSWER SHEET 1'!A1="ders",WorkSheet1!F14," ")</f>
        <v xml:space="preserve"> </v>
      </c>
      <c r="H14" s="84" t="str">
        <f>IF(E14=1,0,IF(E14=2,0,IF(E14=3,0,IF(E14=4,0,IF(E14=5,0,IF(E14=0,"1",IF(E14="","1",)))))))</f>
        <v>1</v>
      </c>
      <c r="I14" s="83"/>
      <c r="J14" s="1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L14" s="28"/>
    </row>
    <row r="15" spans="1:38" ht="15.95" customHeight="1" thickBot="1">
      <c r="C15" s="77">
        <v>12</v>
      </c>
      <c r="D15" s="78" t="str">
        <f>+IF('ANSWER SHEET 1'!A1="ders",WorkSheet1!C15," ")</f>
        <v xml:space="preserve"> </v>
      </c>
      <c r="E15" s="77">
        <f>+'ANSWER SHEET 1'!N21</f>
        <v>0</v>
      </c>
      <c r="F15" s="84" t="str">
        <f>IF(E15=1,1,IF(E15=2,2,IF(E15=3,3,IF(E15=4,4,IF(E15=5,5,IF(E15=0,"0",IF(E15="","0")))))))</f>
        <v>0</v>
      </c>
      <c r="G15" s="86" t="str">
        <f>+IF('ANSWER SHEET 1'!A1="ders",WorkSheet1!F15," ")</f>
        <v xml:space="preserve"> </v>
      </c>
      <c r="H15" s="84" t="str">
        <f>IF(E15=1,0,IF(E15=2,0,IF(E15=3,0,IF(E15=4,0,IF(E15=5,0,IF(E15=0,"1",IF(E15="","1",)))))))</f>
        <v>1</v>
      </c>
      <c r="I15" s="83"/>
      <c r="J15" s="1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L15" s="28"/>
    </row>
    <row r="16" spans="1:38" ht="15.95" customHeight="1" thickBot="1">
      <c r="C16" s="77">
        <v>13</v>
      </c>
      <c r="D16" s="78" t="str">
        <f>+IF('ANSWER SHEET 1'!A1="ders",WorkSheet1!C16," ")</f>
        <v xml:space="preserve"> </v>
      </c>
      <c r="E16" s="77"/>
      <c r="F16" s="79"/>
      <c r="G16" s="79"/>
      <c r="H16" s="79"/>
      <c r="I16" s="83">
        <f>+'ANSWER SHEET 1'!N22</f>
        <v>0</v>
      </c>
      <c r="J16" s="17"/>
      <c r="K16" s="84" t="str">
        <f>IF(I16=1,1,IF(I16=2,2,IF(I16=3,3,IF(I16=4,4,IF(I16=5,5,IF(I16=0,"0",IF(I16="","0")))))))</f>
        <v>0</v>
      </c>
      <c r="L16" s="86" t="str">
        <f>+IF('ANSWER SHEET 1'!A1="ders",WorkSheet1!K16," ")</f>
        <v xml:space="preserve"> </v>
      </c>
      <c r="M16" s="84" t="str">
        <f>IF(I16=1,0,IF(I16=2,0,IF(I16=3,0,IF(I16=4,0,IF(I16=5,0,IF(I16=0,"1",IF(I16="","1",)))))))</f>
        <v>1</v>
      </c>
      <c r="N16" s="83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L16" s="28"/>
    </row>
    <row r="17" spans="3:38" ht="15.95" customHeight="1" thickBot="1">
      <c r="C17" s="77">
        <v>14</v>
      </c>
      <c r="D17" s="78" t="str">
        <f>+IF('ANSWER SHEET 1'!A1="ders",WorkSheet1!C17," ")</f>
        <v xml:space="preserve"> </v>
      </c>
      <c r="E17" s="77"/>
      <c r="F17" s="79"/>
      <c r="G17" s="79"/>
      <c r="H17" s="79"/>
      <c r="I17" s="79"/>
      <c r="J17" s="17"/>
      <c r="K17" s="79"/>
      <c r="L17" s="79"/>
      <c r="M17" s="79"/>
      <c r="N17" s="83">
        <f>+'ANSWER SHEET 1'!N23</f>
        <v>0</v>
      </c>
      <c r="O17" s="79"/>
      <c r="P17" s="84" t="str">
        <f>IF(N17=1,1,IF(N17=2,2,IF(N17=3,3,IF(N17=4,4,IF(N17=5,5,IF(N17=0,"0",IF(N17="","0")))))))</f>
        <v>0</v>
      </c>
      <c r="Q17" s="86" t="str">
        <f>+IF('ANSWER SHEET 1'!A1="ders",WorkSheet1!P17," ")</f>
        <v xml:space="preserve"> </v>
      </c>
      <c r="R17" s="84" t="str">
        <f>IF(N17=1,0,IF(N17=2,0,IF(N17=3,0,IF(N17=4,0,IF(N17=5,0,IF(N17=0,"1",IF(N17="","1",)))))))</f>
        <v>1</v>
      </c>
      <c r="S17" s="83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L17" s="28"/>
    </row>
    <row r="18" spans="3:38" ht="15.95" customHeight="1" thickBot="1">
      <c r="C18" s="77">
        <v>15</v>
      </c>
      <c r="D18" s="78" t="str">
        <f>+IF('ANSWER SHEET 1'!A1="ders",WorkSheet1!C18," ")</f>
        <v xml:space="preserve"> </v>
      </c>
      <c r="E18" s="77"/>
      <c r="F18" s="79"/>
      <c r="G18" s="79"/>
      <c r="H18" s="79"/>
      <c r="I18" s="79"/>
      <c r="J18" s="1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3">
        <f>+'ANSWER SHEET 1'!N24</f>
        <v>0</v>
      </c>
      <c r="Y18" s="79"/>
      <c r="Z18" s="84" t="str">
        <f>IF(X18=1,1,IF(X18=2,2,IF(X18=3,3,IF(X18=4,4,IF(X18=5,5,IF(X18=0,"0",IF(X18="","0")))))))</f>
        <v>0</v>
      </c>
      <c r="AA18" s="78" t="str">
        <f>+IF('ANSWER SHEET 1'!A1="ders",WorkSheet1!Z18," ")</f>
        <v xml:space="preserve"> </v>
      </c>
      <c r="AB18" s="84" t="str">
        <f>IF(X18=1,0,IF(X18=2,0,IF(X18=3,0,IF(X18=4,0,IF(X18=5,0,IF(X18=0,"1",IF(X18="","1",)))))))</f>
        <v>1</v>
      </c>
      <c r="AC18" s="83"/>
      <c r="AD18" s="79"/>
      <c r="AE18" s="79"/>
      <c r="AF18" s="79"/>
      <c r="AG18" s="79"/>
      <c r="AH18" s="79"/>
      <c r="AL18" s="28"/>
    </row>
    <row r="19" spans="3:38" ht="15.95" customHeight="1" thickBot="1">
      <c r="C19" s="77">
        <v>16</v>
      </c>
      <c r="D19" s="78" t="str">
        <f>+IF('ANSWER SHEET 1'!A1="ders",WorkSheet1!C19," ")</f>
        <v xml:space="preserve"> </v>
      </c>
      <c r="E19" s="77"/>
      <c r="F19" s="79"/>
      <c r="G19" s="79"/>
      <c r="H19" s="79"/>
      <c r="I19" s="79"/>
      <c r="J19" s="1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3">
        <f>+'ANSWER SHEET 1'!N25</f>
        <v>0</v>
      </c>
      <c r="Y19" s="79"/>
      <c r="Z19" s="84" t="str">
        <f>IF(X19=1,1,IF(X19=2,2,IF(X19=3,3,IF(X19=4,4,IF(X19=5,5,IF(X19=0,"0",IF(X19="","0")))))))</f>
        <v>0</v>
      </c>
      <c r="AA19" s="78" t="str">
        <f>+IF('ANSWER SHEET 1'!A1="ders",WorkSheet1!Z19," ")</f>
        <v xml:space="preserve"> </v>
      </c>
      <c r="AB19" s="84" t="str">
        <f>IF(X19=1,0,IF(X19=2,0,IF(X19=3,0,IF(X19=4,0,IF(X19=5,0,IF(X19=0,"1",IF(X19="","1",)))))))</f>
        <v>1</v>
      </c>
      <c r="AC19" s="83"/>
      <c r="AD19" s="79"/>
      <c r="AE19" s="79"/>
      <c r="AF19" s="79"/>
      <c r="AG19" s="79"/>
      <c r="AH19" s="79"/>
      <c r="AL19" s="28"/>
    </row>
    <row r="20" spans="3:38" ht="15.95" customHeight="1" thickBot="1">
      <c r="C20" s="77">
        <v>17</v>
      </c>
      <c r="D20" s="78" t="str">
        <f>+IF('ANSWER SHEET 1'!A1="ders",WorkSheet1!C20," ")</f>
        <v xml:space="preserve"> </v>
      </c>
      <c r="E20" s="77"/>
      <c r="F20" s="79"/>
      <c r="G20" s="79"/>
      <c r="H20" s="79"/>
      <c r="I20" s="79"/>
      <c r="J20" s="17"/>
      <c r="K20" s="79"/>
      <c r="L20" s="79"/>
      <c r="M20" s="79"/>
      <c r="N20" s="79"/>
      <c r="O20" s="79"/>
      <c r="P20" s="79"/>
      <c r="Q20" s="79"/>
      <c r="R20" s="79"/>
      <c r="S20" s="80">
        <f>+'ANSWER SHEET 1'!N26</f>
        <v>0</v>
      </c>
      <c r="T20" s="79"/>
      <c r="U20" s="81" t="str">
        <f>IF(S20=1,5,IF(S20=2,4,IF(S20=3,3,IF(S20=4,2,IF(S20=5,1,IF(S20=0,"0",IF(S20="","0")))))))</f>
        <v>0</v>
      </c>
      <c r="V20" s="86" t="str">
        <f>+IF('ANSWER SHEET 1'!A1="ders",WorkSheet1!U20," ")</f>
        <v xml:space="preserve"> </v>
      </c>
      <c r="W20" s="82" t="str">
        <f>IF(S20=1,0,IF(S20=2,0,IF(S20=3,0,IF(S20=4,0,IF(S20=5,0,IF(S20=0,"1",IF(S20="","1",)))))))</f>
        <v>1</v>
      </c>
      <c r="X20" s="83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L20" s="28"/>
    </row>
    <row r="21" spans="3:38" ht="15.95" customHeight="1" thickBot="1">
      <c r="C21" s="77">
        <v>18</v>
      </c>
      <c r="D21" s="78" t="str">
        <f>+IF('ANSWER SHEET 1'!A1="ders",WorkSheet1!C21," ")</f>
        <v xml:space="preserve"> </v>
      </c>
      <c r="E21" s="77"/>
      <c r="F21" s="79"/>
      <c r="G21" s="79"/>
      <c r="H21" s="79"/>
      <c r="I21" s="83">
        <f>+'ANSWER SHEET 1'!N27</f>
        <v>0</v>
      </c>
      <c r="J21" s="17"/>
      <c r="K21" s="84" t="str">
        <f>IF(I21=1,1,IF(I21=2,2,IF(I21=3,3,IF(I21=4,4,IF(I21=5,5,IF(I21=0,"0",IF(I21="","0")))))))</f>
        <v>0</v>
      </c>
      <c r="L21" s="86" t="str">
        <f>+IF('ANSWER SHEET 1'!A1="ders",WorkSheet1!K21," ")</f>
        <v xml:space="preserve"> </v>
      </c>
      <c r="M21" s="84" t="str">
        <f>IF(I21=1,0,IF(I21=2,0,IF(I21=3,0,IF(I21=4,0,IF(I21=5,0,IF(I21=0,"1",IF(I21="","1",)))))))</f>
        <v>1</v>
      </c>
      <c r="N21" s="83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L21" s="28"/>
    </row>
    <row r="22" spans="3:38" ht="15.95" customHeight="1" thickBot="1">
      <c r="C22" s="77">
        <v>19</v>
      </c>
      <c r="D22" s="78" t="str">
        <f>+IF('ANSWER SHEET 1'!A1="ders",WorkSheet1!C22," ")</f>
        <v xml:space="preserve"> </v>
      </c>
      <c r="E22" s="77"/>
      <c r="F22" s="79"/>
      <c r="G22" s="79"/>
      <c r="H22" s="79"/>
      <c r="I22" s="79"/>
      <c r="J22" s="17"/>
      <c r="K22" s="79"/>
      <c r="L22" s="79"/>
      <c r="M22" s="79"/>
      <c r="N22" s="83">
        <f>+'ANSWER SHEET 1'!N28</f>
        <v>0</v>
      </c>
      <c r="O22" s="79"/>
      <c r="P22" s="84" t="str">
        <f>IF(N22=1,1,IF(N22=2,2,IF(N22=3,3,IF(N22=4,4,IF(N22=5,5,IF(N22=0,"0",IF(N22="","0")))))))</f>
        <v>0</v>
      </c>
      <c r="Q22" s="86" t="str">
        <f>+IF('ANSWER SHEET 1'!A1="ders",WorkSheet1!P22," ")</f>
        <v xml:space="preserve"> </v>
      </c>
      <c r="R22" s="84" t="str">
        <f>IF(N22=1,0,IF(N22=2,0,IF(N22=3,0,IF(N22=4,0,IF(N22=5,0,IF(N22=0,"1",IF(N22="","1",)))))))</f>
        <v>1</v>
      </c>
      <c r="S22" s="83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L22" s="28"/>
    </row>
    <row r="23" spans="3:38" ht="15.95" customHeight="1" thickBot="1">
      <c r="C23" s="77">
        <v>20</v>
      </c>
      <c r="D23" s="78" t="str">
        <f>+IF('ANSWER SHEET 1'!A1="ders",WorkSheet1!C23," ")</f>
        <v xml:space="preserve"> </v>
      </c>
      <c r="E23" s="77"/>
      <c r="F23" s="79"/>
      <c r="G23" s="79"/>
      <c r="H23" s="79"/>
      <c r="I23" s="80">
        <f>+'ANSWER SHEET 1'!N29</f>
        <v>0</v>
      </c>
      <c r="J23" s="17"/>
      <c r="K23" s="81" t="str">
        <f>IF(I23=1,5,IF(I23=2,4,IF(I23=3,3,IF(I23=4,2,IF(I23=5,1,IF(I23=0,"0",IF(I23="","0")))))))</f>
        <v>0</v>
      </c>
      <c r="L23" s="86" t="str">
        <f>+IF('ANSWER SHEET 1'!A1="ders",WorkSheet1!K23," ")</f>
        <v xml:space="preserve"> </v>
      </c>
      <c r="M23" s="82" t="str">
        <f>IF(I23=1,0,IF(I23=2,0,IF(I23=3,0,IF(I23=4,0,IF(I23=5,0,IF(I23=0,"1",IF(I23="","1",)))))))</f>
        <v>1</v>
      </c>
      <c r="N23" s="83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L23" s="28"/>
    </row>
    <row r="24" spans="3:38" ht="15.95" customHeight="1" thickBot="1">
      <c r="C24" s="77">
        <v>21</v>
      </c>
      <c r="D24" s="78" t="str">
        <f>+IF('ANSWER SHEET 1'!A1="ders",WorkSheet1!C24," ")</f>
        <v xml:space="preserve"> </v>
      </c>
      <c r="E24" s="77">
        <f>+'ANSWER SHEET 1'!N30</f>
        <v>0</v>
      </c>
      <c r="F24" s="84" t="str">
        <f>IF(E24=1,1,IF(E24=2,2,IF(E24=3,3,IF(E24=4,4,IF(E24=5,5,IF(E24=0,"0",IF(E24="","0")))))))</f>
        <v>0</v>
      </c>
      <c r="G24" s="86" t="str">
        <f>+IF('ANSWER SHEET 1'!A1="ders",WorkSheet1!F24," ")</f>
        <v xml:space="preserve"> </v>
      </c>
      <c r="H24" s="84" t="str">
        <f>IF(E24=1,0,IF(E24=2,0,IF(E24=3,0,IF(E24=4,0,IF(E24=5,0,IF(E24=0,"1",IF(E24="","1",)))))))</f>
        <v>1</v>
      </c>
      <c r="I24" s="83"/>
      <c r="J24" s="17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L24" s="28"/>
    </row>
    <row r="25" spans="3:38" ht="15.95" customHeight="1" thickBot="1">
      <c r="C25" s="77">
        <v>22</v>
      </c>
      <c r="D25" s="78" t="str">
        <f>+IF('ANSWER SHEET 1'!A1="ders",WorkSheet1!C25," ")</f>
        <v xml:space="preserve"> </v>
      </c>
      <c r="E25" s="77"/>
      <c r="F25" s="83"/>
      <c r="G25" s="83"/>
      <c r="H25" s="83"/>
      <c r="I25" s="83"/>
      <c r="J25" s="1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3">
        <f>+'ANSWER SHEET 1'!N31</f>
        <v>0</v>
      </c>
      <c r="Y25" s="79"/>
      <c r="Z25" s="81" t="str">
        <f>IF(X25=1,5,IF(X25=2,4,IF(X25=3,3,IF(X25=4,2,IF(X25=5,1,IF(X25=0,"0",IF(X25="","0")))))))</f>
        <v>0</v>
      </c>
      <c r="AA25" s="78" t="str">
        <f>+IF('ANSWER SHEET 1'!A1="ders",WorkSheet1!Z25," ")</f>
        <v xml:space="preserve"> </v>
      </c>
      <c r="AB25" s="82" t="str">
        <f>IF(X25=1,0,IF(X25=2,0,IF(X25=3,0,IF(X25=4,0,IF(X25=5,0,IF(X25=0,"1",IF(X25="","1",)))))))</f>
        <v>1</v>
      </c>
      <c r="AC25" s="83"/>
      <c r="AD25" s="79"/>
      <c r="AE25" s="79"/>
      <c r="AF25" s="79"/>
      <c r="AG25" s="79"/>
      <c r="AH25" s="79"/>
      <c r="AL25" s="28"/>
    </row>
    <row r="26" spans="3:38" ht="15.95" customHeight="1" thickBot="1">
      <c r="C26" s="77">
        <v>23</v>
      </c>
      <c r="D26" s="78" t="str">
        <f>+IF('ANSWER SHEET 1'!A1="ders",WorkSheet1!C26," ")</f>
        <v xml:space="preserve"> </v>
      </c>
      <c r="E26" s="77">
        <f>+'ANSWER SHEET 1'!N32</f>
        <v>0</v>
      </c>
      <c r="F26" s="84" t="str">
        <f>IF(E26=1,1,IF(E26=2,2,IF(E26=3,3,IF(E26=4,4,IF(E26=5,5,IF(E26=0,"0",IF(E26="","0")))))))</f>
        <v>0</v>
      </c>
      <c r="G26" s="86" t="str">
        <f>+IF('ANSWER SHEET 1'!A1="ders",WorkSheet1!F26," ")</f>
        <v xml:space="preserve"> </v>
      </c>
      <c r="H26" s="84" t="str">
        <f>IF(E26=1,0,IF(E26=2,0,IF(E26=3,0,IF(E26=4,0,IF(E26=5,0,IF(E26=0,"1",IF(E26="","1",)))))))</f>
        <v>1</v>
      </c>
      <c r="I26" s="83"/>
      <c r="J26" s="17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L26" s="28"/>
    </row>
    <row r="27" spans="3:38" ht="15.95" customHeight="1" thickBot="1">
      <c r="C27" s="77">
        <v>24</v>
      </c>
      <c r="D27" s="78" t="str">
        <f>+IF('ANSWER SHEET 1'!A1="ders",WorkSheet1!C27," ")</f>
        <v xml:space="preserve"> </v>
      </c>
      <c r="E27" s="77"/>
      <c r="F27" s="83"/>
      <c r="G27" s="83"/>
      <c r="H27" s="83"/>
      <c r="I27" s="83"/>
      <c r="J27" s="17"/>
      <c r="K27" s="79"/>
      <c r="L27" s="79"/>
      <c r="M27" s="79"/>
      <c r="N27" s="80">
        <f>+'ANSWER SHEET 1'!N33</f>
        <v>0</v>
      </c>
      <c r="O27" s="79"/>
      <c r="P27" s="81" t="str">
        <f>IF(N27=1,5,IF(N27=2,4,IF(N27=3,3,IF(N27=4,2,IF(N27=5,1,IF(N27=0,"0",IF(N27="","0")))))))</f>
        <v>0</v>
      </c>
      <c r="Q27" s="86" t="str">
        <f>+IF('ANSWER SHEET 1'!A1="ders",WorkSheet1!P27," ")</f>
        <v xml:space="preserve"> </v>
      </c>
      <c r="R27" s="82" t="str">
        <f>IF(N27=1,0,IF(N27=2,0,IF(N27=3,0,IF(N27=4,0,IF(N27=5,0,IF(N27=0,"1",IF(N27="","1",)))))))</f>
        <v>1</v>
      </c>
      <c r="S27" s="83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L27" s="28"/>
    </row>
    <row r="28" spans="3:38" ht="15.95" customHeight="1" thickBot="1">
      <c r="C28" s="77">
        <v>25</v>
      </c>
      <c r="D28" s="78" t="str">
        <f>+IF('ANSWER SHEET 1'!A1="ders",WorkSheet1!C28," ")</f>
        <v xml:space="preserve"> </v>
      </c>
      <c r="E28" s="77">
        <f>+'ANSWER SHEET 1'!N34</f>
        <v>0</v>
      </c>
      <c r="F28" s="84" t="str">
        <f>IF(E28=1,1,IF(E28=2,2,IF(E28=3,3,IF(E28=4,4,IF(E28=5,5,IF(E28=0,"0",IF(E28="","0")))))))</f>
        <v>0</v>
      </c>
      <c r="G28" s="86" t="str">
        <f>+IF('ANSWER SHEET 1'!A1="ders",WorkSheet1!F28," ")</f>
        <v xml:space="preserve"> </v>
      </c>
      <c r="H28" s="84" t="str">
        <f>IF(E28=1,0,IF(E28=2,0,IF(E28=3,0,IF(E28=4,0,IF(E28=5,0,IF(E28=0,"1",IF(E28="","1",)))))))</f>
        <v>1</v>
      </c>
      <c r="I28" s="83"/>
      <c r="J28" s="17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L28" s="28"/>
    </row>
    <row r="29" spans="3:38" ht="15.95" customHeight="1" thickBot="1">
      <c r="C29" s="77">
        <v>26</v>
      </c>
      <c r="D29" s="78" t="str">
        <f>+IF('ANSWER SHEET 1'!A1="ders",WorkSheet1!C29," ")</f>
        <v xml:space="preserve"> </v>
      </c>
      <c r="E29" s="77"/>
      <c r="F29" s="79"/>
      <c r="G29" s="79"/>
      <c r="H29" s="79"/>
      <c r="I29" s="83">
        <f>+'ANSWER SHEET 1'!N35</f>
        <v>0</v>
      </c>
      <c r="J29" s="17"/>
      <c r="K29" s="84" t="str">
        <f>IF(I29=1,1,IF(I29=2,2,IF(I29=3,3,IF(I29=4,4,IF(I29=5,5,IF(I29=0,"0",IF(I29="","0")))))))</f>
        <v>0</v>
      </c>
      <c r="L29" s="86" t="str">
        <f>+IF('ANSWER SHEET 1'!A1="ders",WorkSheet1!K29," ")</f>
        <v xml:space="preserve"> </v>
      </c>
      <c r="M29" s="84" t="str">
        <f>IF(I29=1,0,IF(I29=2,0,IF(I29=3,0,IF(I29=4,0,IF(I29=5,0,IF(I29=0,"1",IF(I29="","1",)))))))</f>
        <v>1</v>
      </c>
      <c r="N29" s="8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L29" s="28"/>
    </row>
    <row r="30" spans="3:38" ht="15.95" customHeight="1" thickBot="1">
      <c r="C30" s="77">
        <v>27</v>
      </c>
      <c r="D30" s="78" t="str">
        <f>+IF('ANSWER SHEET 1'!A1="ders",WorkSheet1!C30," ")</f>
        <v xml:space="preserve"> </v>
      </c>
      <c r="E30" s="77"/>
      <c r="F30" s="79"/>
      <c r="G30" s="79"/>
      <c r="H30" s="79"/>
      <c r="I30" s="79"/>
      <c r="J30" s="17"/>
      <c r="K30" s="79"/>
      <c r="L30" s="79"/>
      <c r="M30" s="79"/>
      <c r="N30" s="83">
        <f>+'ANSWER SHEET 1'!N36</f>
        <v>0</v>
      </c>
      <c r="O30" s="79"/>
      <c r="P30" s="84" t="str">
        <f>IF(N30=1,1,IF(N30=2,2,IF(N30=3,3,IF(N30=4,4,IF(N30=5,5,IF(N30=0,"0",IF(N30="","0")))))))</f>
        <v>0</v>
      </c>
      <c r="Q30" s="86" t="str">
        <f>+IF('ANSWER SHEET 1'!A1="ders",WorkSheet1!P30," ")</f>
        <v xml:space="preserve"> </v>
      </c>
      <c r="R30" s="84" t="str">
        <f>IF(N30=1,0,IF(N30=2,0,IF(N30=3,0,IF(N30=4,0,IF(N30=5,0,IF(N30=0,"1",IF(N30="","1",)))))))</f>
        <v>1</v>
      </c>
      <c r="S30" s="83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L30" s="28"/>
    </row>
    <row r="31" spans="3:38" ht="15.95" customHeight="1" thickBot="1">
      <c r="C31" s="77">
        <v>28</v>
      </c>
      <c r="D31" s="78" t="str">
        <f>+IF('ANSWER SHEET 1'!A1="ders",WorkSheet1!C31," ")</f>
        <v xml:space="preserve"> </v>
      </c>
      <c r="E31" s="77"/>
      <c r="F31" s="79"/>
      <c r="G31" s="79"/>
      <c r="H31" s="79"/>
      <c r="I31" s="79"/>
      <c r="J31" s="1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3">
        <f>+'ANSWER SHEET 1'!N37</f>
        <v>0</v>
      </c>
      <c r="Y31" s="79"/>
      <c r="Z31" s="84" t="str">
        <f>IF(X31=1,1,IF(X31=2,2,IF(X31=3,3,IF(X31=4,4,IF(X31=5,5,IF(X31=0,"0",IF(X31="","0")))))))</f>
        <v>0</v>
      </c>
      <c r="AA31" s="78" t="str">
        <f>+IF('ANSWER SHEET 1'!A1="ders",WorkSheet1!Z31," ")</f>
        <v xml:space="preserve"> </v>
      </c>
      <c r="AB31" s="84" t="str">
        <f>IF(X31=1,0,IF(X31=2,0,IF(X31=3,0,IF(X31=4,0,IF(X31=5,0,IF(X31=0,"1",IF(X31="","1",)))))))</f>
        <v>1</v>
      </c>
      <c r="AC31" s="83"/>
      <c r="AD31" s="79"/>
      <c r="AE31" s="79"/>
      <c r="AF31" s="79"/>
      <c r="AG31" s="79"/>
      <c r="AH31" s="79"/>
      <c r="AL31" s="28"/>
    </row>
    <row r="32" spans="3:38" ht="15.95" customHeight="1" thickBot="1">
      <c r="C32" s="77">
        <v>29</v>
      </c>
      <c r="D32" s="78" t="str">
        <f>+IF('ANSWER SHEET 1'!A1="ders",WorkSheet1!C32," ")</f>
        <v xml:space="preserve"> </v>
      </c>
      <c r="E32" s="77">
        <f>+'ANSWER SHEET 1'!N38</f>
        <v>0</v>
      </c>
      <c r="F32" s="84" t="str">
        <f>IF(E32=1,1,IF(E32=2,2,IF(E32=3,3,IF(E32=4,4,IF(E32=5,5,IF(E32=0,"0",IF(E32="","0")))))))</f>
        <v>0</v>
      </c>
      <c r="G32" s="86" t="str">
        <f>+IF('ANSWER SHEET 1'!A1="ders",WorkSheet1!F32," ")</f>
        <v xml:space="preserve"> </v>
      </c>
      <c r="H32" s="84" t="str">
        <f>IF(E32=1,0,IF(E32=2,0,IF(E32=3,0,IF(E32=4,0,IF(E32=5,0,IF(E32=0,"1",IF(E32="","1",)))))))</f>
        <v>1</v>
      </c>
      <c r="I32" s="83"/>
      <c r="J32" s="17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3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L32" s="28"/>
    </row>
    <row r="33" spans="1:38" ht="15.95" customHeight="1" thickBot="1">
      <c r="C33" s="77">
        <v>30</v>
      </c>
      <c r="D33" s="78" t="str">
        <f>+IF('ANSWER SHEET 1'!A1="ders",WorkSheet1!C33," ")</f>
        <v xml:space="preserve"> </v>
      </c>
      <c r="E33" s="77"/>
      <c r="F33" s="79"/>
      <c r="G33" s="79"/>
      <c r="H33" s="79"/>
      <c r="I33" s="79"/>
      <c r="J33" s="17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3">
        <f>+'ANSWER SHEET 1'!N39</f>
        <v>0</v>
      </c>
      <c r="Y33" s="79"/>
      <c r="Z33" s="84" t="str">
        <f>IF(X33=1,1,IF(X33=2,2,IF(X33=3,3,IF(X33=4,4,IF(X33=5,5,IF(X33=0,"0",IF(X33="","0")))))))</f>
        <v>0</v>
      </c>
      <c r="AA33" s="78" t="str">
        <f>+IF('ANSWER SHEET 1'!A1="ders",WorkSheet1!Z33," ")</f>
        <v xml:space="preserve"> </v>
      </c>
      <c r="AB33" s="84" t="str">
        <f>IF(X33=1,0,IF(X33=2,0,IF(X33=3,0,IF(X33=4,0,IF(X33=5,0,IF(X33=0,"1",IF(X33="","1",)))))))</f>
        <v>1</v>
      </c>
      <c r="AC33" s="83"/>
      <c r="AD33" s="79"/>
      <c r="AE33" s="79"/>
      <c r="AF33" s="79"/>
      <c r="AG33" s="79"/>
      <c r="AH33" s="79"/>
      <c r="AL33" s="28"/>
    </row>
    <row r="34" spans="1:38" ht="15.95" customHeight="1" thickBot="1">
      <c r="C34" s="77">
        <v>31</v>
      </c>
      <c r="D34" s="78" t="str">
        <f>+IF('ANSWER SHEET 1'!A1="ders",WorkSheet1!C34," ")</f>
        <v xml:space="preserve"> </v>
      </c>
      <c r="E34" s="77"/>
      <c r="F34" s="79"/>
      <c r="G34" s="79"/>
      <c r="H34" s="79"/>
      <c r="I34" s="79"/>
      <c r="J34" s="17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3">
        <f>+'ANSWER SHEET 1'!N40</f>
        <v>0</v>
      </c>
      <c r="Y34" s="79"/>
      <c r="Z34" s="84" t="str">
        <f>IF(X34=1,1,IF(X34=2,2,IF(X34=3,3,IF(X34=4,4,IF(X34=5,5,IF(X34=0,"0",IF(X34="","0")))))))</f>
        <v>0</v>
      </c>
      <c r="AA34" s="78" t="str">
        <f>+IF('ANSWER SHEET 1'!A1="ders",WorkSheet1!Z34," ")</f>
        <v xml:space="preserve"> </v>
      </c>
      <c r="AB34" s="84" t="str">
        <f>IF(X34=1,0,IF(X34=2,0,IF(X34=3,0,IF(X34=4,0,IF(X34=5,0,IF(X34=0,"1",IF(X34="","1",)))))))</f>
        <v>1</v>
      </c>
      <c r="AC34" s="83"/>
      <c r="AD34" s="79"/>
      <c r="AE34" s="79"/>
      <c r="AF34" s="79"/>
      <c r="AG34" s="79"/>
      <c r="AH34" s="79"/>
      <c r="AL34" s="28"/>
    </row>
    <row r="35" spans="1:38" ht="15.95" customHeight="1" thickBot="1">
      <c r="C35" s="77">
        <v>32</v>
      </c>
      <c r="D35" s="78" t="str">
        <f>+IF('ANSWER SHEET 1'!A1="ders",WorkSheet1!C35," ")</f>
        <v xml:space="preserve"> </v>
      </c>
      <c r="E35" s="77"/>
      <c r="F35" s="79"/>
      <c r="G35" s="79"/>
      <c r="H35" s="79"/>
      <c r="I35" s="79"/>
      <c r="J35" s="17"/>
      <c r="K35" s="79"/>
      <c r="L35" s="79"/>
      <c r="M35" s="79"/>
      <c r="N35" s="83">
        <f>+'ANSWER SHEET 1'!N41</f>
        <v>0</v>
      </c>
      <c r="O35" s="79"/>
      <c r="P35" s="84" t="str">
        <f>IF(N35=1,1,IF(N35=2,2,IF(N35=3,3,IF(N35=4,4,IF(N35=5,5,IF(N35=0,"0",IF(N35="","0")))))))</f>
        <v>0</v>
      </c>
      <c r="Q35" s="86" t="str">
        <f>+IF('ANSWER SHEET 1'!A1="ders",WorkSheet1!P35," ")</f>
        <v xml:space="preserve"> </v>
      </c>
      <c r="R35" s="84" t="str">
        <f>IF(N35=1,0,IF(N35=2,0,IF(N35=3,0,IF(N35=4,0,IF(N35=5,0,IF(N35=0,"1",IF(N35="","1",)))))))</f>
        <v>1</v>
      </c>
      <c r="S35" s="83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L35" s="28"/>
    </row>
    <row r="36" spans="1:38" ht="15.95" customHeight="1" thickBot="1">
      <c r="C36" s="77">
        <v>33</v>
      </c>
      <c r="D36" s="78" t="str">
        <f>+IF('ANSWER SHEET 1'!A1="ders",WorkSheet1!C36," ")</f>
        <v xml:space="preserve"> </v>
      </c>
      <c r="E36" s="77"/>
      <c r="F36" s="79"/>
      <c r="G36" s="79"/>
      <c r="H36" s="79"/>
      <c r="I36" s="83">
        <f>+'ANSWER SHEET 1'!N42</f>
        <v>0</v>
      </c>
      <c r="J36" s="17"/>
      <c r="K36" s="84" t="str">
        <f>IF(I36=1,1,IF(I36=2,2,IF(I36=3,3,IF(I36=4,4,IF(I36=5,5,IF(I36=0,"0",IF(I36="","0")))))))</f>
        <v>0</v>
      </c>
      <c r="L36" s="86" t="str">
        <f>+IF('ANSWER SHEET 1'!A1="ders",WorkSheet1!K36," ")</f>
        <v xml:space="preserve"> </v>
      </c>
      <c r="M36" s="84" t="str">
        <f>IF(I36=1,0,IF(I36=2,0,IF(I36=3,0,IF(I36=4,0,IF(I36=5,0,IF(I36=0,"1",IF(I36="","1",)))))))</f>
        <v>1</v>
      </c>
      <c r="N36" s="83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L36" s="28"/>
    </row>
    <row r="37" spans="1:38" ht="15.95" customHeight="1" thickBot="1">
      <c r="C37" s="77">
        <v>34</v>
      </c>
      <c r="D37" s="78" t="str">
        <f>+IF('ANSWER SHEET 1'!A1="ders",WorkSheet1!C37," ")</f>
        <v xml:space="preserve"> </v>
      </c>
      <c r="E37" s="77"/>
      <c r="F37" s="79"/>
      <c r="G37" s="79"/>
      <c r="H37" s="79"/>
      <c r="I37" s="79"/>
      <c r="J37" s="17"/>
      <c r="K37" s="79"/>
      <c r="L37" s="79"/>
      <c r="M37" s="79"/>
      <c r="N37" s="79"/>
      <c r="O37" s="79"/>
      <c r="P37" s="79"/>
      <c r="Q37" s="79"/>
      <c r="R37" s="79"/>
      <c r="S37" s="80">
        <f>+'ANSWER SHEET 1'!N43</f>
        <v>0</v>
      </c>
      <c r="T37" s="79"/>
      <c r="U37" s="81" t="str">
        <f>IF(S37=1,5,IF(S37=2,4,IF(S37=3,3,IF(S37=4,2,IF(S37=5,1,IF(S37=0,"0",IF(S37="","0")))))))</f>
        <v>0</v>
      </c>
      <c r="V37" s="86" t="str">
        <f>+IF('ANSWER SHEET 1'!A1="ders",WorkSheet1!U37," ")</f>
        <v xml:space="preserve"> </v>
      </c>
      <c r="W37" s="82" t="str">
        <f>IF(S37=1,0,IF(S37=2,0,IF(S37=3,0,IF(S37=4,0,IF(S37=5,0,IF(S37=0,"1",IF(S37="","1",)))))))</f>
        <v>1</v>
      </c>
      <c r="X37" s="83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L37" s="28"/>
    </row>
    <row r="38" spans="1:38" ht="15.95" customHeight="1" thickBot="1">
      <c r="C38" s="77">
        <v>35</v>
      </c>
      <c r="D38" s="78" t="str">
        <f>+IF('ANSWER SHEET 1'!A1="ders",WorkSheet1!C38," ")</f>
        <v xml:space="preserve"> </v>
      </c>
      <c r="E38" s="77"/>
      <c r="F38" s="79"/>
      <c r="G38" s="79"/>
      <c r="H38" s="79"/>
      <c r="I38" s="79"/>
      <c r="J38" s="17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3">
        <f>+'ANSWER SHEET 1'!N44</f>
        <v>0</v>
      </c>
      <c r="Y38" s="79"/>
      <c r="Z38" s="84" t="str">
        <f>IF(X38=1,1,IF(X38=2,2,IF(X38=3,3,IF(X38=4,4,IF(X38=5,5,IF(X38=0,"0",IF(X38="","0")))))))</f>
        <v>0</v>
      </c>
      <c r="AA38" s="78" t="str">
        <f>+IF('ANSWER SHEET 1'!A1="ders",WorkSheet1!Z38," ")</f>
        <v xml:space="preserve"> </v>
      </c>
      <c r="AB38" s="84" t="str">
        <f>IF(X38=1,0,IF(X38=2,0,IF(X38=3,0,IF(X38=4,0,IF(X38=5,0,IF(X38=0,"1",IF(X38="","1",)))))))</f>
        <v>1</v>
      </c>
      <c r="AC38" s="83"/>
      <c r="AD38" s="79"/>
      <c r="AE38" s="79"/>
      <c r="AF38" s="79"/>
      <c r="AG38" s="79"/>
      <c r="AH38" s="79"/>
      <c r="AL38" s="28"/>
    </row>
    <row r="39" spans="1:38" ht="15.95" customHeight="1" thickBot="1">
      <c r="C39" s="77">
        <v>36</v>
      </c>
      <c r="D39" s="78" t="str">
        <f>+IF('ANSWER SHEET 1'!A1="ders",WorkSheet1!C39," ")</f>
        <v xml:space="preserve"> </v>
      </c>
      <c r="E39" s="77"/>
      <c r="F39" s="79"/>
      <c r="G39" s="79"/>
      <c r="H39" s="79"/>
      <c r="I39" s="79"/>
      <c r="J39" s="17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3">
        <f>+'ANSWER SHEET 1'!N45</f>
        <v>0</v>
      </c>
      <c r="Y39" s="79"/>
      <c r="Z39" s="84" t="str">
        <f>IF(X39=1,1,IF(X39=2,2,IF(X39=3,3,IF(X39=4,4,IF(X39=5,5,IF(X39=0,"0",IF(X39="","0")))))))</f>
        <v>0</v>
      </c>
      <c r="AA39" s="78" t="str">
        <f>+IF('ANSWER SHEET 1'!A1="ders",WorkSheet1!Z39," ")</f>
        <v xml:space="preserve"> </v>
      </c>
      <c r="AB39" s="84" t="str">
        <f>IF(X39=1,0,IF(X39=2,0,IF(X39=3,0,IF(X39=4,0,IF(X39=5,0,IF(X39=0,"1",IF(X39="","1",)))))))</f>
        <v>1</v>
      </c>
      <c r="AC39" s="83"/>
      <c r="AD39" s="79"/>
      <c r="AE39" s="79"/>
      <c r="AF39" s="79"/>
      <c r="AG39" s="79"/>
      <c r="AH39" s="79"/>
      <c r="AL39" s="28"/>
    </row>
    <row r="40" spans="1:38" ht="6.75" customHeight="1" thickBot="1">
      <c r="C40" s="77"/>
      <c r="D40" s="77"/>
      <c r="E40" s="77"/>
      <c r="F40" s="87"/>
      <c r="G40" s="87"/>
      <c r="H40" s="87"/>
      <c r="I40" s="87"/>
      <c r="J40" s="20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8"/>
      <c r="AB40" s="88"/>
      <c r="AC40" s="88"/>
      <c r="AD40" s="87"/>
      <c r="AE40" s="87"/>
      <c r="AF40" s="87"/>
      <c r="AG40" s="79"/>
      <c r="AH40" s="79"/>
      <c r="AL40" s="3"/>
    </row>
    <row r="41" spans="1:38" ht="6.75" customHeight="1" thickTop="1" thickBot="1">
      <c r="C41" s="77"/>
      <c r="D41" s="77"/>
      <c r="E41" s="77"/>
      <c r="F41" s="79"/>
      <c r="G41" s="79"/>
      <c r="H41" s="79"/>
      <c r="I41" s="79"/>
      <c r="J41" s="17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3"/>
      <c r="AA41" s="83"/>
      <c r="AB41" s="83"/>
      <c r="AC41" s="83"/>
      <c r="AD41" s="79"/>
      <c r="AE41" s="79"/>
      <c r="AF41" s="79"/>
      <c r="AG41" s="79"/>
      <c r="AH41" s="79"/>
      <c r="AL41" s="3"/>
    </row>
    <row r="42" spans="1:38" ht="15.75" customHeight="1" thickBot="1">
      <c r="C42" s="77"/>
      <c r="D42" s="77"/>
      <c r="E42" s="77"/>
      <c r="F42" s="14" t="s">
        <v>65</v>
      </c>
      <c r="G42" s="70" t="str">
        <f>+IF('ANSWER SHEET 1'!A1="ders",WorkSheet1!F42," ")</f>
        <v xml:space="preserve"> </v>
      </c>
      <c r="H42" s="95"/>
      <c r="I42" s="95"/>
      <c r="J42" s="96"/>
      <c r="K42" s="14" t="s">
        <v>66</v>
      </c>
      <c r="L42" s="70" t="str">
        <f>+IF('ANSWER SHEET 1'!A1="ders",WorkSheet1!K42," ")</f>
        <v xml:space="preserve"> </v>
      </c>
      <c r="M42" s="95"/>
      <c r="N42" s="95"/>
      <c r="O42" s="95"/>
      <c r="P42" s="14" t="s">
        <v>67</v>
      </c>
      <c r="Q42" s="70" t="str">
        <f>+IF('ANSWER SHEET 1'!A1="ders",WorkSheet1!P42," ")</f>
        <v xml:space="preserve"> </v>
      </c>
      <c r="R42" s="95"/>
      <c r="S42" s="95"/>
      <c r="T42" s="95"/>
      <c r="U42" s="14" t="s">
        <v>68</v>
      </c>
      <c r="V42" s="70" t="str">
        <f>+IF('ANSWER SHEET 1'!A1="ders",WorkSheet1!U42," ")</f>
        <v xml:space="preserve"> </v>
      </c>
      <c r="W42" s="95"/>
      <c r="X42" s="95"/>
      <c r="Y42" s="95"/>
      <c r="Z42" s="14" t="s">
        <v>69</v>
      </c>
      <c r="AA42" s="70" t="str">
        <f>+IF('ANSWER SHEET 1'!A1="ders",WorkSheet1!Z42," ")</f>
        <v xml:space="preserve"> </v>
      </c>
      <c r="AB42" s="13"/>
      <c r="AC42" s="13"/>
      <c r="AD42" s="95"/>
      <c r="AE42" s="14" t="s">
        <v>70</v>
      </c>
      <c r="AF42" s="70" t="str">
        <f>+IF('ANSWER SHEET 1'!A1="ders",WorkSheet1!AE42," ")</f>
        <v xml:space="preserve"> </v>
      </c>
      <c r="AG42" s="79"/>
      <c r="AH42" s="79"/>
      <c r="AI42" s="138"/>
      <c r="AJ42" s="156" t="s">
        <v>100</v>
      </c>
      <c r="AL42" s="137"/>
    </row>
    <row r="43" spans="1:38" ht="30" customHeight="1" thickBot="1">
      <c r="A43" s="52" t="s">
        <v>73</v>
      </c>
      <c r="B43" s="120"/>
      <c r="C43" s="77"/>
      <c r="D43" s="77"/>
      <c r="E43" s="89"/>
      <c r="F43" s="21">
        <f>+F14+F15+F24+F26+F28+F32</f>
        <v>0</v>
      </c>
      <c r="G43" s="92" t="str">
        <f>+IF('ANSWER SHEET 1'!A1="ders",WorkSheet1!F43," ")</f>
        <v xml:space="preserve"> </v>
      </c>
      <c r="H43" s="21">
        <f>+H14+H15+H24+H26+H28+H32</f>
        <v>6</v>
      </c>
      <c r="I43" s="21"/>
      <c r="J43" s="93"/>
      <c r="K43" s="21">
        <f>+K16+K21+K23+K29+K36</f>
        <v>0</v>
      </c>
      <c r="L43" s="92" t="str">
        <f>+IF('ANSWER SHEET 1'!A1="ders",WorkSheet1!K43," ")</f>
        <v xml:space="preserve"> </v>
      </c>
      <c r="M43" s="21">
        <f>+M16+M21+M23+M29+M36</f>
        <v>5</v>
      </c>
      <c r="N43" s="21"/>
      <c r="O43" s="94"/>
      <c r="P43" s="21">
        <f>+P6+P17+P22+P27+P30+P35</f>
        <v>0</v>
      </c>
      <c r="Q43" s="92" t="str">
        <f>+IF('ANSWER SHEET 1'!A1="ders",WorkSheet1!P43," ")</f>
        <v xml:space="preserve"> </v>
      </c>
      <c r="R43" s="21">
        <f>+R6+R17+R22+R27+R30+R35</f>
        <v>6</v>
      </c>
      <c r="S43" s="21"/>
      <c r="T43" s="94"/>
      <c r="U43" s="21">
        <f>+U5+U9+U11+U13+U20+U37</f>
        <v>0</v>
      </c>
      <c r="V43" s="92" t="str">
        <f>+IF('ANSWER SHEET 1'!A1="ders",WorkSheet1!U43," ")</f>
        <v xml:space="preserve"> </v>
      </c>
      <c r="W43" s="21">
        <f>+W5+W9+W11+W13+W20+W37</f>
        <v>6</v>
      </c>
      <c r="X43" s="21"/>
      <c r="Y43" s="94"/>
      <c r="Z43" s="21">
        <f>+Z18+Z19+Z25+Z31+Z33+Z34+Z38+Z39</f>
        <v>0</v>
      </c>
      <c r="AA43" s="92" t="str">
        <f>+IF('ANSWER SHEET 1'!A1="ders",WorkSheet1!Z43," ")</f>
        <v xml:space="preserve"> </v>
      </c>
      <c r="AB43" s="21">
        <f>+AB18+AB19+AB25+AB31+AB33+AB34+AB38+AB39</f>
        <v>8</v>
      </c>
      <c r="AC43" s="21"/>
      <c r="AD43" s="94"/>
      <c r="AE43" s="21">
        <f>+AE4+AE7+AE8+AE10+AE12</f>
        <v>0</v>
      </c>
      <c r="AF43" s="92" t="str">
        <f>+IF('ANSWER SHEET 1'!A1="ders",WorkSheet1!AE43," ")</f>
        <v xml:space="preserve"> </v>
      </c>
      <c r="AG43" s="21">
        <f>+AG4+AG7+AG8+AG10+AG12</f>
        <v>5</v>
      </c>
      <c r="AH43" s="83"/>
      <c r="AI43" s="139"/>
      <c r="AJ43" s="140" t="e">
        <f>SUM(G43+L43+Q43+V43+AA43+AF43)</f>
        <v>#VALUE!</v>
      </c>
      <c r="AK43" s="50" t="s">
        <v>89</v>
      </c>
      <c r="AL43" s="3"/>
    </row>
    <row r="44" spans="1:38" ht="32.25" customHeight="1" thickBot="1">
      <c r="A44" s="53" t="s">
        <v>72</v>
      </c>
      <c r="B44" s="120"/>
      <c r="C44" s="77"/>
      <c r="D44" s="77"/>
      <c r="E44" s="89"/>
      <c r="F44" s="47" t="e">
        <f>+F43+(F46*H43)</f>
        <v>#DIV/0!</v>
      </c>
      <c r="G44" s="97" t="str">
        <f>+IF('ANSWER SHEET 1'!A1="ders",WorkSheet1!F44," ")</f>
        <v xml:space="preserve"> </v>
      </c>
      <c r="H44" s="21"/>
      <c r="I44" s="21"/>
      <c r="J44" s="93"/>
      <c r="K44" s="47" t="e">
        <f>+K43+(K46*M43)</f>
        <v>#DIV/0!</v>
      </c>
      <c r="L44" s="92" t="str">
        <f>+IF('ANSWER SHEET 1'!A1="ders",WorkSheet1!K44," ")</f>
        <v xml:space="preserve"> </v>
      </c>
      <c r="M44" s="21"/>
      <c r="N44" s="21"/>
      <c r="O44" s="94"/>
      <c r="P44" s="47" t="e">
        <f>+P43+(P46*R43)</f>
        <v>#DIV/0!</v>
      </c>
      <c r="Q44" s="92" t="str">
        <f>+IF('ANSWER SHEET 1'!A1="ders",WorkSheet1!P44," ")</f>
        <v xml:space="preserve"> </v>
      </c>
      <c r="R44" s="21"/>
      <c r="S44" s="21"/>
      <c r="T44" s="94"/>
      <c r="U44" s="47" t="e">
        <f>+U43+(U46*W43)</f>
        <v>#DIV/0!</v>
      </c>
      <c r="V44" s="97" t="str">
        <f>+IF('ANSWER SHEET 1'!A1="ders",WorkSheet1!U44," ")</f>
        <v xml:space="preserve"> </v>
      </c>
      <c r="W44" s="21"/>
      <c r="X44" s="21"/>
      <c r="Y44" s="94"/>
      <c r="Z44" s="47" t="e">
        <f>+Z43+(Z46*AB43)</f>
        <v>#DIV/0!</v>
      </c>
      <c r="AA44" s="97" t="str">
        <f>+IF('ANSWER SHEET 1'!A1="ders",WorkSheet1!Z44," ")</f>
        <v xml:space="preserve"> </v>
      </c>
      <c r="AB44" s="21"/>
      <c r="AC44" s="21"/>
      <c r="AD44" s="94"/>
      <c r="AE44" s="47" t="e">
        <f>+AE43+(AE46*AG43)</f>
        <v>#DIV/0!</v>
      </c>
      <c r="AF44" s="97" t="str">
        <f>+IF('ANSWER SHEET 1'!A1="ders",WorkSheet1!AE44," ")</f>
        <v xml:space="preserve"> </v>
      </c>
      <c r="AG44" s="21"/>
      <c r="AH44" s="83"/>
      <c r="AI44" s="141"/>
      <c r="AJ44" s="157" t="s">
        <v>101</v>
      </c>
      <c r="AK44" s="51" t="s">
        <v>86</v>
      </c>
      <c r="AL44" s="3"/>
    </row>
    <row r="45" spans="1:38" ht="24" customHeight="1" thickBot="1">
      <c r="F45" s="49" t="s">
        <v>22</v>
      </c>
      <c r="G45" s="66" t="str">
        <f>+IF('ANSWER SHEET 1'!A1="ders",WorkSheet1!F45," ")</f>
        <v xml:space="preserve"> </v>
      </c>
      <c r="H45" s="91"/>
      <c r="I45" s="91"/>
      <c r="J45" s="91"/>
      <c r="K45" s="49" t="s">
        <v>27</v>
      </c>
      <c r="L45" s="66" t="str">
        <f>+IF('ANSWER SHEET 1'!A1="ders",WorkSheet1!K45," ")</f>
        <v xml:space="preserve"> </v>
      </c>
      <c r="M45" s="91"/>
      <c r="N45" s="91"/>
      <c r="O45" s="91"/>
      <c r="P45" s="49" t="s">
        <v>26</v>
      </c>
      <c r="Q45" s="66" t="str">
        <f>+IF('ANSWER SHEET 1'!A1="ders",WorkSheet1!P45," ")</f>
        <v xml:space="preserve"> </v>
      </c>
      <c r="R45" s="91"/>
      <c r="S45" s="91"/>
      <c r="T45" s="91"/>
      <c r="U45" s="49" t="s">
        <v>25</v>
      </c>
      <c r="V45" s="66" t="str">
        <f>+IF('ANSWER SHEET 1'!A1="ders",WorkSheet1!U45," ")</f>
        <v xml:space="preserve"> </v>
      </c>
      <c r="W45" s="91"/>
      <c r="X45" s="91"/>
      <c r="Y45" s="91"/>
      <c r="Z45" s="49" t="s">
        <v>24</v>
      </c>
      <c r="AA45" s="66" t="str">
        <f>+IF('ANSWER SHEET 1'!A1="ders",WorkSheet1!Z45," ")</f>
        <v xml:space="preserve"> </v>
      </c>
      <c r="AB45" s="91"/>
      <c r="AC45" s="91"/>
      <c r="AD45" s="91"/>
      <c r="AE45" s="49" t="s">
        <v>23</v>
      </c>
      <c r="AF45" s="66" t="str">
        <f>+IF('ANSWER SHEET 1'!A1="ders",WorkSheet1!AE45," ")</f>
        <v xml:space="preserve"> </v>
      </c>
      <c r="AG45" s="14"/>
      <c r="AH45" s="14"/>
      <c r="AI45" s="138"/>
      <c r="AJ45" s="138">
        <f>36-('ANSWER SHEET 1'!Q55)</f>
        <v>0</v>
      </c>
      <c r="AL45" s="3"/>
    </row>
    <row r="46" spans="1:38" ht="18" customHeight="1" thickBot="1">
      <c r="F46" s="48" t="e">
        <f>F43/(6-H43)</f>
        <v>#DIV/0!</v>
      </c>
      <c r="G46" s="99" t="str">
        <f>+IF('ANSWER SHEET 1'!A1="ders",WorkSheet1!F46," ")</f>
        <v xml:space="preserve"> </v>
      </c>
      <c r="H46" s="14"/>
      <c r="I46" s="14"/>
      <c r="J46" s="15"/>
      <c r="K46" s="48" t="e">
        <f>K43/(5-M43)</f>
        <v>#DIV/0!</v>
      </c>
      <c r="L46" s="99" t="str">
        <f>+IF('ANSWER SHEET 1'!A1="ders",WorkSheet1!K46," ")</f>
        <v xml:space="preserve"> </v>
      </c>
      <c r="M46" s="14"/>
      <c r="N46" s="14"/>
      <c r="O46" s="14"/>
      <c r="P46" s="48" t="e">
        <f>P43/(6-R43)</f>
        <v>#DIV/0!</v>
      </c>
      <c r="Q46" s="99" t="str">
        <f>+IF('ANSWER SHEET 1'!A1="ders",WorkSheet1!P46," ")</f>
        <v xml:space="preserve"> </v>
      </c>
      <c r="R46" s="14"/>
      <c r="S46" s="14"/>
      <c r="T46" s="14"/>
      <c r="U46" s="48" t="e">
        <f>U43/(6-W43)</f>
        <v>#DIV/0!</v>
      </c>
      <c r="V46" s="99" t="str">
        <f>+IF('ANSWER SHEET 1'!A1="ders",WorkSheet1!U46," ")</f>
        <v xml:space="preserve"> </v>
      </c>
      <c r="W46" s="14"/>
      <c r="X46" s="14"/>
      <c r="Y46" s="14"/>
      <c r="Z46" s="48" t="e">
        <f>Z43/(8-AB43)</f>
        <v>#DIV/0!</v>
      </c>
      <c r="AA46" s="98" t="str">
        <f>+IF('ANSWER SHEET 1'!A1="ders",WorkSheet1!Z46," ")</f>
        <v xml:space="preserve"> </v>
      </c>
      <c r="AB46" s="14"/>
      <c r="AC46" s="14"/>
      <c r="AD46" s="14"/>
      <c r="AE46" s="48" t="e">
        <f>AE43/(5-AG43)</f>
        <v>#DIV/0!</v>
      </c>
      <c r="AF46" s="98" t="str">
        <f>+IF('ANSWER SHEET 1'!A1="ders",WorkSheet1!AE46," ")</f>
        <v xml:space="preserve"> </v>
      </c>
      <c r="AG46" s="14"/>
      <c r="AH46" s="14"/>
      <c r="AI46" s="138"/>
      <c r="AJ46" s="140"/>
      <c r="AK46" s="90" t="s">
        <v>71</v>
      </c>
      <c r="AL46" s="3"/>
    </row>
    <row r="47" spans="1:38" ht="18" customHeight="1">
      <c r="F47" s="48"/>
      <c r="G47" s="158"/>
      <c r="H47" s="14"/>
      <c r="I47" s="14"/>
      <c r="J47" s="15"/>
      <c r="K47" s="48"/>
      <c r="L47" s="158"/>
      <c r="M47" s="14"/>
      <c r="N47" s="14"/>
      <c r="O47" s="14"/>
      <c r="P47" s="48"/>
      <c r="Q47" s="158"/>
      <c r="R47" s="14"/>
      <c r="S47" s="14"/>
      <c r="T47" s="14"/>
      <c r="U47" s="48"/>
      <c r="V47" s="158"/>
      <c r="W47" s="14"/>
      <c r="X47" s="14"/>
      <c r="Y47" s="14"/>
      <c r="Z47" s="48"/>
      <c r="AA47" s="159"/>
      <c r="AB47" s="14"/>
      <c r="AC47" s="14"/>
      <c r="AD47" s="14"/>
      <c r="AE47" s="48"/>
      <c r="AF47" s="159"/>
      <c r="AG47" s="14"/>
      <c r="AH47" s="14"/>
      <c r="AI47" s="138"/>
      <c r="AJ47" s="160" t="s">
        <v>103</v>
      </c>
      <c r="AK47" s="90"/>
      <c r="AL47" s="3"/>
    </row>
    <row r="48" spans="1:38" ht="18" customHeight="1">
      <c r="F48" s="48"/>
      <c r="G48" s="158"/>
      <c r="H48" s="14"/>
      <c r="I48" s="14"/>
      <c r="J48" s="15"/>
      <c r="K48" s="48"/>
      <c r="L48" s="158"/>
      <c r="M48" s="14"/>
      <c r="N48" s="14"/>
      <c r="O48" s="14"/>
      <c r="P48" s="48"/>
      <c r="Q48" s="158"/>
      <c r="R48" s="14"/>
      <c r="S48" s="14"/>
      <c r="T48" s="14"/>
      <c r="U48" s="48"/>
      <c r="V48" s="158"/>
      <c r="W48" s="14"/>
      <c r="X48" s="14"/>
      <c r="Y48" s="14"/>
      <c r="Z48" s="48"/>
      <c r="AA48" s="159"/>
      <c r="AB48" s="14"/>
      <c r="AC48" s="14"/>
      <c r="AD48" s="14"/>
      <c r="AE48" s="48"/>
      <c r="AF48" s="159"/>
      <c r="AG48" s="14"/>
      <c r="AH48" s="14"/>
      <c r="AI48" s="138"/>
      <c r="AJ48" s="160">
        <f>'ANSWER SHEET 1'!Q55</f>
        <v>36</v>
      </c>
      <c r="AK48" s="90"/>
      <c r="AL48" s="3"/>
    </row>
    <row r="49" spans="2:38" ht="18"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I49" s="142"/>
      <c r="AJ49" s="143"/>
      <c r="AK49" s="55"/>
      <c r="AL49" s="3"/>
    </row>
    <row r="50" spans="2:38" ht="18"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73" t="s">
        <v>93</v>
      </c>
      <c r="AL50" s="3"/>
    </row>
    <row r="51" spans="2:38">
      <c r="AJ51" s="73" t="e">
        <f>AJ43/AJ45</f>
        <v>#VALUE!</v>
      </c>
      <c r="AL51" s="3"/>
    </row>
    <row r="52" spans="2:38">
      <c r="AL52" s="3"/>
    </row>
    <row r="53" spans="2:38">
      <c r="AL53" s="3"/>
    </row>
    <row r="54" spans="2:38">
      <c r="AJ54" s="73" t="s">
        <v>102</v>
      </c>
      <c r="AL54" s="3"/>
    </row>
    <row r="55" spans="2:38">
      <c r="AJ55" s="73" t="e">
        <f>AJ48*AJ51</f>
        <v>#VALUE!</v>
      </c>
      <c r="AL55" s="137"/>
    </row>
    <row r="56" spans="2:38">
      <c r="AL56" s="3"/>
    </row>
    <row r="57" spans="2:38">
      <c r="AJ57" s="73" t="s">
        <v>100</v>
      </c>
      <c r="AL57" s="3"/>
    </row>
    <row r="58" spans="2:38">
      <c r="AJ58" s="73" t="e">
        <f>G43+L43+Q43+V43+AA43+AF43+AJ55</f>
        <v>#VALUE!</v>
      </c>
      <c r="AL58" s="3"/>
    </row>
    <row r="59" spans="2:38">
      <c r="AL59" s="137"/>
    </row>
  </sheetData>
  <sheetProtection password="CE1E" sheet="1" objects="1" scenarios="1"/>
  <mergeCells count="2">
    <mergeCell ref="B49:AF49"/>
    <mergeCell ref="D1:AG1"/>
  </mergeCells>
  <phoneticPr fontId="2" type="noConversion"/>
  <conditionalFormatting sqref="AG4:AH4 W20 W5 R27 W9 W37 R30 AB33:AB34 W11 AG10 M16 AB31 AB38:AB39 W13 AB18:AB19 AB25 AG7:AG8 H28 M36 R17 R22 R6 H32 M21 M23 M29 H26 R35 H14:H15 H24 F14:F15 F24 F26 F28 F32 K16 K21 K23 K29 K36 P6 P17 P22 P27 P30 P35 U5 U9 U11 U13 U20 U37 Z18:Z19 Z25 Z31 Z33:Z34 Z38:Z39 AE4 AE7:AE8 AE10 AE12 AG12:AH12">
    <cfRule type="cellIs" priority="1" stopIfTrue="1" operator="equal">
      <formula>"if o4=1 then 5"</formula>
    </cfRule>
  </conditionalFormatting>
  <conditionalFormatting sqref="I23 AC25 X25 X5 X9 X11 AC10 X13 S37 S13 S20 S27 N27 AC7:AC8 I16 X18:X20 X31:X34 N30 N35 N22:N23 N17 N6 I29 I36 X37:X39">
    <cfRule type="expression" priority="2" stopIfTrue="1">
      <formula>"&lt;0&gt;5"</formula>
    </cfRule>
  </conditionalFormatting>
  <conditionalFormatting sqref="V20 G14:G15 G24 G26 G28 G32 L36 L29 L23 L21 L16 Q6 Q17 Q22 Q27 Q30 Q35 V37 V13 V11 V9 V5 AA18:AA19 AA25 AA31 AA33:AA34 AA38:AA39 AF4 AF7:AF8 AF10 AF12">
    <cfRule type="cellIs" dxfId="6" priority="3" stopIfTrue="1" operator="equal">
      <formula>"0"</formula>
    </cfRule>
  </conditionalFormatting>
  <pageMargins left="0.25" right="0" top="0.25" bottom="0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58"/>
  <sheetViews>
    <sheetView showRowColHeaders="0" topLeftCell="D1" zoomScaleNormal="100" workbookViewId="0">
      <pane xSplit="30" ySplit="2" topLeftCell="AH3" activePane="bottomRight" state="frozen"/>
      <selection activeCell="D1" sqref="D1"/>
      <selection pane="topRight" activeCell="AH1" sqref="AH1"/>
      <selection pane="bottomLeft" activeCell="D3" sqref="D3"/>
      <selection pane="bottomRight" activeCell="AO11" sqref="AO11"/>
    </sheetView>
  </sheetViews>
  <sheetFormatPr defaultColWidth="8.77734375" defaultRowHeight="15"/>
  <cols>
    <col min="1" max="1" width="3.109375" style="73" hidden="1" customWidth="1"/>
    <col min="2" max="2" width="8.77734375" style="73" hidden="1" customWidth="1"/>
    <col min="3" max="3" width="2.33203125" style="73" hidden="1" customWidth="1"/>
    <col min="4" max="4" width="3" style="73" customWidth="1"/>
    <col min="5" max="5" width="7.6640625" style="73" hidden="1" customWidth="1"/>
    <col min="6" max="6" width="8.77734375" style="73" hidden="1" customWidth="1"/>
    <col min="7" max="7" width="8.77734375" style="73" customWidth="1"/>
    <col min="8" max="9" width="1.109375" style="73" hidden="1" customWidth="1"/>
    <col min="10" max="10" width="0.6640625" style="73" customWidth="1"/>
    <col min="11" max="11" width="1.44140625" style="73" hidden="1" customWidth="1"/>
    <col min="12" max="12" width="7.77734375" style="73" customWidth="1"/>
    <col min="13" max="13" width="7.77734375" style="73" hidden="1" customWidth="1"/>
    <col min="14" max="14" width="0.21875" style="73" hidden="1" customWidth="1"/>
    <col min="15" max="15" width="0.77734375" style="73" customWidth="1"/>
    <col min="16" max="16" width="7.77734375" style="73" hidden="1" customWidth="1"/>
    <col min="17" max="17" width="7.77734375" style="73" customWidth="1"/>
    <col min="18" max="18" width="7.77734375" style="73" hidden="1" customWidth="1"/>
    <col min="19" max="19" width="9" style="73" hidden="1" customWidth="1"/>
    <col min="20" max="20" width="0.77734375" style="73" customWidth="1"/>
    <col min="21" max="21" width="7.77734375" style="73" hidden="1" customWidth="1"/>
    <col min="22" max="22" width="7.77734375" style="73" customWidth="1"/>
    <col min="23" max="23" width="7.77734375" style="73" hidden="1" customWidth="1"/>
    <col min="24" max="24" width="7.21875" style="73" hidden="1" customWidth="1"/>
    <col min="25" max="25" width="0.77734375" style="73" customWidth="1"/>
    <col min="26" max="26" width="7.44140625" style="73" hidden="1" customWidth="1"/>
    <col min="27" max="27" width="7.77734375" style="73" customWidth="1"/>
    <col min="28" max="28" width="7.77734375" style="73" hidden="1" customWidth="1"/>
    <col min="29" max="29" width="8.33203125" style="73" hidden="1" customWidth="1"/>
    <col min="30" max="30" width="0.77734375" style="73" customWidth="1"/>
    <col min="31" max="31" width="6.77734375" style="73" hidden="1" customWidth="1"/>
    <col min="32" max="32" width="8.77734375" style="73" customWidth="1"/>
    <col min="33" max="33" width="3.109375" style="73" hidden="1" customWidth="1"/>
    <col min="34" max="34" width="3.44140625" style="73" hidden="1" customWidth="1"/>
    <col min="35" max="35" width="7" style="73" hidden="1" customWidth="1"/>
    <col min="36" max="36" width="5.44140625" style="73" hidden="1" customWidth="1"/>
    <col min="37" max="37" width="2.77734375" style="73" hidden="1" customWidth="1"/>
    <col min="38" max="38" width="14.6640625" style="73" hidden="1" customWidth="1"/>
    <col min="39" max="16384" width="8.77734375" style="73"/>
  </cols>
  <sheetData>
    <row r="1" spans="1:37" ht="19.5" customHeight="1" thickBot="1">
      <c r="C1" s="74"/>
      <c r="D1" s="185" t="str">
        <f>+IF('ANSWER SHEET 2'!A1="ders", "DERS 2"," ")</f>
        <v xml:space="preserve"> 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74"/>
      <c r="AI1" s="74"/>
      <c r="AJ1" s="74"/>
      <c r="AK1" s="75"/>
    </row>
    <row r="2" spans="1:37" ht="18.75" customHeight="1" thickBot="1">
      <c r="A2" s="109">
        <f>+'ANSWER SHEET 2'!L2</f>
        <v>0</v>
      </c>
      <c r="B2" s="110" t="str">
        <f>+IF('ANSWER SHEET 2'!A1="ders",WorkSheet2!A2," ")</f>
        <v xml:space="preserve"> </v>
      </c>
      <c r="C2" s="76" t="s">
        <v>81</v>
      </c>
      <c r="E2" s="45" t="s">
        <v>21</v>
      </c>
      <c r="F2" s="67" t="s">
        <v>65</v>
      </c>
      <c r="G2" s="92" t="str">
        <f>+IF('ANSWER SHEET 2'!A1="ders",WorkSheet2!F2," ")</f>
        <v xml:space="preserve"> </v>
      </c>
      <c r="H2" s="71" t="s">
        <v>10</v>
      </c>
      <c r="I2" s="71" t="s">
        <v>11</v>
      </c>
      <c r="J2" s="139"/>
      <c r="K2" s="72" t="s">
        <v>66</v>
      </c>
      <c r="L2" s="92" t="str">
        <f>+IF('ANSWER SHEET 2'!A1="ders",WorkSheet2!K2," ")</f>
        <v xml:space="preserve"> </v>
      </c>
      <c r="M2" s="71" t="s">
        <v>16</v>
      </c>
      <c r="N2" s="71" t="s">
        <v>12</v>
      </c>
      <c r="O2" s="12"/>
      <c r="P2" s="72" t="s">
        <v>67</v>
      </c>
      <c r="Q2" s="92" t="str">
        <f>+IF('ANSWER SHEET 2'!A1="ders",WorkSheet2!P2," ")</f>
        <v xml:space="preserve"> </v>
      </c>
      <c r="R2" s="71" t="s">
        <v>17</v>
      </c>
      <c r="S2" s="71" t="s">
        <v>13</v>
      </c>
      <c r="T2" s="12"/>
      <c r="U2" s="72" t="s">
        <v>68</v>
      </c>
      <c r="V2" s="92" t="str">
        <f>+IF('ANSWER SHEET 2'!A1="ders",WorkSheet2!U2," ")</f>
        <v xml:space="preserve"> </v>
      </c>
      <c r="W2" s="71" t="s">
        <v>18</v>
      </c>
      <c r="X2" s="71" t="s">
        <v>14</v>
      </c>
      <c r="Y2" s="12"/>
      <c r="Z2" s="72" t="s">
        <v>69</v>
      </c>
      <c r="AA2" s="92" t="str">
        <f>+IF('ANSWER SHEET 2'!A1="ders",WorkSheet2!Z2," ")</f>
        <v xml:space="preserve"> </v>
      </c>
      <c r="AB2" s="71" t="s">
        <v>19</v>
      </c>
      <c r="AC2" s="71" t="s">
        <v>15</v>
      </c>
      <c r="AD2" s="12"/>
      <c r="AE2" s="72" t="s">
        <v>70</v>
      </c>
      <c r="AF2" s="92" t="str">
        <f>+IF('ANSWER SHEET 2'!A1="ders",WorkSheet2!AE2," ")</f>
        <v xml:space="preserve"> </v>
      </c>
      <c r="AG2" s="68"/>
      <c r="AH2" s="13"/>
      <c r="AI2" s="76"/>
      <c r="AK2" s="76"/>
    </row>
    <row r="3" spans="1:37" ht="9.75" customHeight="1" thickBot="1">
      <c r="F3" s="14"/>
      <c r="G3" s="14"/>
      <c r="H3" s="14"/>
      <c r="I3" s="14"/>
      <c r="J3" s="15"/>
      <c r="K3" s="14"/>
      <c r="L3" s="6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7" ht="15.95" customHeight="1" thickBot="1">
      <c r="C4" s="77">
        <v>1</v>
      </c>
      <c r="D4" s="78" t="str">
        <f>+IF('ANSWER SHEET 2'!A1="ders",WorkSheet2!C4," ")</f>
        <v xml:space="preserve"> </v>
      </c>
      <c r="E4" s="77"/>
      <c r="F4" s="79"/>
      <c r="G4" s="79"/>
      <c r="H4" s="79"/>
      <c r="I4" s="79"/>
      <c r="J4" s="1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>
        <f>+'ANSWER SHEET 2'!N10</f>
        <v>0</v>
      </c>
      <c r="AD4" s="79"/>
      <c r="AE4" s="81" t="str">
        <f>IF(AC4=1,5,IF(AC4=2,4,IF(AC4=3,3,IF(AC4=4,2,IF(AC4=5,1,IF(AC4=0,"0",IF(AC4="","0")))))))</f>
        <v>0</v>
      </c>
      <c r="AF4" s="78" t="str">
        <f>+IF('ANSWER SHEET 2'!A1="ders",WorkSheet2!AE4," ")</f>
        <v xml:space="preserve"> </v>
      </c>
      <c r="AG4" s="82" t="str">
        <f>IF(AC4=1,0,IF(AC4=2,0,IF(AC4=3,0,IF(AC4=4,0,IF(AC4=5,0,IF(AC4=0,"1",IF(AC4="","1",)))))))</f>
        <v>1</v>
      </c>
      <c r="AH4" s="83"/>
    </row>
    <row r="5" spans="1:37" ht="15.95" customHeight="1" thickBot="1">
      <c r="C5" s="77">
        <v>2</v>
      </c>
      <c r="D5" s="78" t="str">
        <f>+IF('ANSWER SHEET 2'!A1="ders",WorkSheet2!C5," ")</f>
        <v xml:space="preserve"> </v>
      </c>
      <c r="E5" s="77"/>
      <c r="F5" s="79"/>
      <c r="G5" s="79"/>
      <c r="H5" s="79"/>
      <c r="I5" s="79"/>
      <c r="J5" s="17"/>
      <c r="K5" s="79"/>
      <c r="L5" s="79"/>
      <c r="M5" s="79"/>
      <c r="N5" s="79"/>
      <c r="O5" s="79"/>
      <c r="P5" s="79"/>
      <c r="Q5" s="79"/>
      <c r="R5" s="79"/>
      <c r="S5" s="80">
        <f>+'ANSWER SHEET 2'!N11</f>
        <v>0</v>
      </c>
      <c r="T5" s="79"/>
      <c r="U5" s="81" t="str">
        <f>IF(S5=1,5,IF(S5=2,4,IF(S5=3,3,IF(S5=4,2,IF(S5=5,1,IF(S5=0,"0",IF(S5="","0")))))))</f>
        <v>0</v>
      </c>
      <c r="V5" s="86" t="str">
        <f>+IF('ANSWER SHEET 2'!A1="ders",WorkSheet2!U5," ")</f>
        <v xml:space="preserve"> </v>
      </c>
      <c r="W5" s="82" t="str">
        <f>IF(S5=1,0,IF(S5=2,0,IF(S5=3,0,IF(S5=4,0,IF(S5=5,0,IF(S5=0,"1",IF(S5="","1",)))))))</f>
        <v>1</v>
      </c>
      <c r="X5" s="83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7" ht="15.95" customHeight="1" thickBot="1">
      <c r="C6" s="77">
        <v>3</v>
      </c>
      <c r="D6" s="78" t="str">
        <f>+IF('ANSWER SHEET 2'!A1="ders",WorkSheet2!C6," ")</f>
        <v xml:space="preserve"> </v>
      </c>
      <c r="E6" s="77"/>
      <c r="F6" s="79"/>
      <c r="G6" s="79"/>
      <c r="H6" s="79"/>
      <c r="I6" s="79"/>
      <c r="J6" s="17"/>
      <c r="K6" s="79"/>
      <c r="L6" s="79"/>
      <c r="M6" s="79"/>
      <c r="N6" s="83">
        <f>+'ANSWER SHEET 2'!N12</f>
        <v>0</v>
      </c>
      <c r="O6" s="79"/>
      <c r="P6" s="84" t="str">
        <f>IF(N6=1,1,IF(N6=2,2,IF(N6=3,3,IF(N6=4,4,IF(N6=5,5,IF(N6=0,"0",IF(N6="","0")))))))</f>
        <v>0</v>
      </c>
      <c r="Q6" s="86" t="str">
        <f>+IF('ANSWER SHEET 2'!A1="ders",WorkSheet2!P6," ")</f>
        <v xml:space="preserve"> </v>
      </c>
      <c r="R6" s="84" t="str">
        <f>IF(N6=1,0,IF(N6=2,0,IF(N6=3,0,IF(N6=4,0,IF(N6=5,0,IF(N6=0,"1",IF(N6="","1",)))))))</f>
        <v>1</v>
      </c>
      <c r="S6" s="83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7" ht="15.95" customHeight="1" thickBot="1">
      <c r="C7" s="77">
        <v>4</v>
      </c>
      <c r="D7" s="78" t="str">
        <f>+IF('ANSWER SHEET 2'!A1="ders",WorkSheet2!C7," ")</f>
        <v xml:space="preserve"> </v>
      </c>
      <c r="E7" s="77"/>
      <c r="F7" s="79"/>
      <c r="G7" s="79"/>
      <c r="H7" s="79"/>
      <c r="I7" s="79"/>
      <c r="J7" s="17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5">
        <f>+'ANSWER SHEET 2'!N13</f>
        <v>0</v>
      </c>
      <c r="AD7" s="79"/>
      <c r="AE7" s="84" t="str">
        <f>IF(AC7=1,1,IF(AC7=2,2,IF(AC7=3,3,IF(AC7=4,4,IF(AC7=5,5,IF(AC7=0,"0",IF(AC7="","0")))))))</f>
        <v>0</v>
      </c>
      <c r="AF7" s="78" t="str">
        <f>+IF('ANSWER SHEET 2'!A1="ders",WorkSheet2!AE7," ")</f>
        <v xml:space="preserve"> </v>
      </c>
      <c r="AG7" s="84" t="str">
        <f>IF(AC7=1,0,IF(AC7=2,0,IF(AC7=3,0,IF(AC7=4,0,IF(AC7=5,0,IF(AC7=0,"1",IF(AC7="","1",)))))))</f>
        <v>1</v>
      </c>
      <c r="AH7" s="83"/>
    </row>
    <row r="8" spans="1:37" ht="15.95" customHeight="1" thickBot="1">
      <c r="C8" s="77">
        <v>5</v>
      </c>
      <c r="D8" s="78" t="str">
        <f>+IF('ANSWER SHEET 2'!A1="ders",WorkSheet2!C8," ")</f>
        <v xml:space="preserve"> </v>
      </c>
      <c r="E8" s="77"/>
      <c r="F8" s="79"/>
      <c r="G8" s="79"/>
      <c r="H8" s="79"/>
      <c r="I8" s="79"/>
      <c r="J8" s="17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3">
        <f>+'ANSWER SHEET 2'!N14</f>
        <v>0</v>
      </c>
      <c r="AD8" s="79"/>
      <c r="AE8" s="84" t="str">
        <f>IF(AC8=1,1,IF(AC8=2,2,IF(AC8=3,3,IF(AC8=4,4,IF(AC8=5,5,IF(AC8=0,"0",IF(AC8="","0")))))))</f>
        <v>0</v>
      </c>
      <c r="AF8" s="78" t="str">
        <f>+IF('ANSWER SHEET 2'!A1="ders",WorkSheet2!AE8," ")</f>
        <v xml:space="preserve"> </v>
      </c>
      <c r="AG8" s="84" t="str">
        <f>IF(AC8=1,0,IF(AC8=2,0,IF(AC8=3,0,IF(AC8=4,0,IF(AC8=5,0,IF(AC8=0,"1",IF(AC8="","1",)))))))</f>
        <v>1</v>
      </c>
      <c r="AH8" s="83"/>
    </row>
    <row r="9" spans="1:37" ht="15.95" customHeight="1" thickBot="1">
      <c r="C9" s="77">
        <v>6</v>
      </c>
      <c r="D9" s="78" t="str">
        <f>+IF('ANSWER SHEET 2'!A1="ders",WorkSheet2!C9," ")</f>
        <v xml:space="preserve"> </v>
      </c>
      <c r="E9" s="77"/>
      <c r="F9" s="79"/>
      <c r="G9" s="79"/>
      <c r="H9" s="79"/>
      <c r="I9" s="79"/>
      <c r="J9" s="17"/>
      <c r="K9" s="79"/>
      <c r="L9" s="79"/>
      <c r="M9" s="79"/>
      <c r="N9" s="79"/>
      <c r="O9" s="79"/>
      <c r="P9" s="79"/>
      <c r="Q9" s="79"/>
      <c r="R9" s="79"/>
      <c r="S9" s="80">
        <f>+'ANSWER SHEET 2'!N15</f>
        <v>0</v>
      </c>
      <c r="T9" s="79"/>
      <c r="U9" s="81" t="str">
        <f>IF(S9=1,5,IF(S9=2,4,IF(S9=3,3,IF(S9=4,2,IF(S9=5,1,IF(S9=0,"0",IF(S9="","0")))))))</f>
        <v>0</v>
      </c>
      <c r="V9" s="86" t="str">
        <f>+IF('ANSWER SHEET 2'!A1="ders",WorkSheet2!U9," ")</f>
        <v xml:space="preserve"> </v>
      </c>
      <c r="W9" s="82" t="str">
        <f>IF(S9=1,0,IF(S9=2,0,IF(S9=3,0,IF(S9=4,0,IF(S9=5,0,IF(S9=0,"1",IF(S9="","1",)))))))</f>
        <v>1</v>
      </c>
      <c r="X9" s="83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1:37" ht="15.95" customHeight="1" thickBot="1">
      <c r="C10" s="77">
        <v>7</v>
      </c>
      <c r="D10" s="78" t="str">
        <f>+IF('ANSWER SHEET 2'!A1="ders",WorkSheet2!C10," ")</f>
        <v xml:space="preserve"> </v>
      </c>
      <c r="E10" s="77"/>
      <c r="F10" s="79"/>
      <c r="G10" s="79"/>
      <c r="H10" s="79"/>
      <c r="I10" s="79"/>
      <c r="J10" s="1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Y10" s="79"/>
      <c r="AC10" s="80">
        <f>+'ANSWER SHEET 2'!N16</f>
        <v>0</v>
      </c>
      <c r="AD10" s="79"/>
      <c r="AE10" s="81" t="str">
        <f>IF(AC10=1,5,IF(AC10=2,4,IF(AC10=3,3,IF(AC10=4,2,IF(AC10=5,1,IF(AC10=0,"0",IF(AC10="","0")))))))</f>
        <v>0</v>
      </c>
      <c r="AF10" s="78" t="str">
        <f>+IF('ANSWER SHEET 2'!A1="ders",WorkSheet2!AE10," ")</f>
        <v xml:space="preserve"> </v>
      </c>
      <c r="AG10" s="82" t="str">
        <f>IF(AC10=1,0,IF(AC10=2,0,IF(AC10=3,0,IF(AC10=4,0,IF(AC10=5,0,IF(AC10=0,"1",IF(AC10="","1",)))))))</f>
        <v>1</v>
      </c>
      <c r="AH10" s="79"/>
    </row>
    <row r="11" spans="1:37" ht="15.95" customHeight="1" thickBot="1">
      <c r="C11" s="77">
        <v>8</v>
      </c>
      <c r="D11" s="78" t="str">
        <f>+IF('ANSWER SHEET 2'!A1="ders",WorkSheet2!C11," ")</f>
        <v xml:space="preserve"> </v>
      </c>
      <c r="E11" s="77"/>
      <c r="F11" s="79"/>
      <c r="G11" s="79"/>
      <c r="H11" s="79"/>
      <c r="I11" s="79"/>
      <c r="J11" s="17"/>
      <c r="K11" s="79"/>
      <c r="L11" s="79"/>
      <c r="M11" s="79"/>
      <c r="N11" s="79"/>
      <c r="O11" s="79"/>
      <c r="P11" s="79"/>
      <c r="Q11" s="79"/>
      <c r="R11" s="79"/>
      <c r="S11" s="80">
        <f>+'ANSWER SHEET 2'!N17</f>
        <v>0</v>
      </c>
      <c r="T11" s="79"/>
      <c r="U11" s="81" t="str">
        <f>IF(S11=1,5,IF(S11=2,4,IF(S11=3,3,IF(S11=4,2,IF(S11=5,1,IF(S11=0,"0",IF(S11="","0")))))))</f>
        <v>0</v>
      </c>
      <c r="V11" s="86" t="str">
        <f>+IF('ANSWER SHEET 2'!A1="ders",WorkSheet2!U11," ")</f>
        <v xml:space="preserve"> </v>
      </c>
      <c r="W11" s="82" t="str">
        <f>IF(S11=1,0,IF(S11=2,0,IF(S11=3,0,IF(S11=4,0,IF(S11=5,0,IF(S11=0,"1",IF(S11="","1",)))))))</f>
        <v>1</v>
      </c>
      <c r="X11" s="83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7" ht="15.95" customHeight="1" thickBot="1">
      <c r="C12" s="77">
        <v>9</v>
      </c>
      <c r="D12" s="78" t="str">
        <f>+IF('ANSWER SHEET 2'!A1="ders",WorkSheet2!C12," ")</f>
        <v xml:space="preserve"> </v>
      </c>
      <c r="E12" s="77"/>
      <c r="F12" s="79"/>
      <c r="G12" s="79"/>
      <c r="H12" s="79"/>
      <c r="I12" s="79"/>
      <c r="J12" s="1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3">
        <f>+'ANSWER SHEET 2'!N18</f>
        <v>0</v>
      </c>
      <c r="AD12" s="79"/>
      <c r="AE12" s="84" t="str">
        <f>IF(AC12=1,1,IF(AC12=2,2,IF(AC12=3,3,IF(AC12=4,4,IF(AC12=5,5,IF(AC12=0,"0",IF(AC12="","0")))))))</f>
        <v>0</v>
      </c>
      <c r="AF12" s="78" t="str">
        <f>+IF('ANSWER SHEET 2'!A1="ders",WorkSheet2!AE12," ")</f>
        <v xml:space="preserve"> </v>
      </c>
      <c r="AG12" s="84" t="str">
        <f>IF(AC12=1,0,IF(AC12=2,0,IF(AC12=3,0,IF(AC12=4,0,IF(AC12=5,0,IF(AC12=0,"1",IF(AC12="","1",)))))))</f>
        <v>1</v>
      </c>
      <c r="AH12" s="83"/>
    </row>
    <row r="13" spans="1:37" ht="15.95" customHeight="1" thickBot="1">
      <c r="C13" s="77">
        <v>10</v>
      </c>
      <c r="D13" s="78" t="str">
        <f>+IF('ANSWER SHEET 2'!A1="ders",WorkSheet2!C13," ")</f>
        <v xml:space="preserve"> </v>
      </c>
      <c r="E13" s="77"/>
      <c r="F13" s="79"/>
      <c r="G13" s="79"/>
      <c r="H13" s="79"/>
      <c r="I13" s="79"/>
      <c r="J13" s="17"/>
      <c r="K13" s="79"/>
      <c r="L13" s="79"/>
      <c r="M13" s="79"/>
      <c r="N13" s="79"/>
      <c r="O13" s="79"/>
      <c r="P13" s="79"/>
      <c r="Q13" s="79"/>
      <c r="R13" s="79"/>
      <c r="S13" s="80">
        <f>+'ANSWER SHEET 2'!N19</f>
        <v>0</v>
      </c>
      <c r="T13" s="79"/>
      <c r="U13" s="81" t="str">
        <f>IF(S13=1,5,IF(S13=2,4,IF(S13=3,3,IF(S13=4,2,IF(S13=5,1,IF(S13=0,"0",IF(S13="","0")))))))</f>
        <v>0</v>
      </c>
      <c r="V13" s="86" t="str">
        <f>+IF('ANSWER SHEET 2'!A1="ders",WorkSheet2!U13," ")</f>
        <v xml:space="preserve"> </v>
      </c>
      <c r="W13" s="82" t="str">
        <f>IF(S13=1,0,IF(S13=2,0,IF(S13=3,0,IF(S13=4,0,IF(S13=5,0,IF(S13=0,"1",IF(S13="","1",)))))))</f>
        <v>1</v>
      </c>
      <c r="X13" s="83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7" ht="15.95" customHeight="1" thickBot="1">
      <c r="C14" s="77">
        <v>11</v>
      </c>
      <c r="D14" s="78" t="str">
        <f>+IF('ANSWER SHEET 2'!A1="ders",WorkSheet2!C14," ")</f>
        <v xml:space="preserve"> </v>
      </c>
      <c r="E14" s="77">
        <f>+'ANSWER SHEET 2'!N20</f>
        <v>0</v>
      </c>
      <c r="F14" s="84" t="str">
        <f>IF(E14=1,1,IF(E14=2,2,IF(E14=3,3,IF(E14=4,4,IF(E14=5,5,IF(E14=0,"0",IF(E14="","0")))))))</f>
        <v>0</v>
      </c>
      <c r="G14" s="86" t="str">
        <f>+IF('ANSWER SHEET 2'!A1="ders",WorkSheet2!F14," ")</f>
        <v xml:space="preserve"> </v>
      </c>
      <c r="H14" s="84" t="str">
        <f>IF(E14=1,0,IF(E14=2,0,IF(E14=3,0,IF(E14=4,0,IF(E14=5,0,IF(E14=0,"1",IF(E14="","1",)))))))</f>
        <v>1</v>
      </c>
      <c r="I14" s="83"/>
      <c r="J14" s="1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</row>
    <row r="15" spans="1:37" ht="15.95" customHeight="1" thickBot="1">
      <c r="C15" s="77">
        <v>12</v>
      </c>
      <c r="D15" s="78" t="str">
        <f>+IF('ANSWER SHEET 2'!A1="ders",WorkSheet2!C15," ")</f>
        <v xml:space="preserve"> </v>
      </c>
      <c r="E15" s="77">
        <f>+'ANSWER SHEET 2'!N21</f>
        <v>0</v>
      </c>
      <c r="F15" s="84" t="str">
        <f>IF(E15=1,1,IF(E15=2,2,IF(E15=3,3,IF(E15=4,4,IF(E15=5,5,IF(E15=0,"0",IF(E15="","0")))))))</f>
        <v>0</v>
      </c>
      <c r="G15" s="86" t="str">
        <f>+IF('ANSWER SHEET 2'!A1="ders",WorkSheet2!F15," ")</f>
        <v xml:space="preserve"> </v>
      </c>
      <c r="H15" s="84" t="str">
        <f>IF(E15=1,0,IF(E15=2,0,IF(E15=3,0,IF(E15=4,0,IF(E15=5,0,IF(E15=0,"1",IF(E15="","1",)))))))</f>
        <v>1</v>
      </c>
      <c r="I15" s="83"/>
      <c r="J15" s="1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1:37" ht="15.95" customHeight="1" thickBot="1">
      <c r="C16" s="77">
        <v>13</v>
      </c>
      <c r="D16" s="78" t="str">
        <f>+IF('ANSWER SHEET 2'!A1="ders",WorkSheet2!C16," ")</f>
        <v xml:space="preserve"> </v>
      </c>
      <c r="E16" s="77"/>
      <c r="F16" s="79"/>
      <c r="G16" s="79"/>
      <c r="H16" s="79"/>
      <c r="I16" s="83">
        <f>+'ANSWER SHEET 2'!N22</f>
        <v>0</v>
      </c>
      <c r="J16" s="17"/>
      <c r="K16" s="84" t="str">
        <f>IF(I16=1,1,IF(I16=2,2,IF(I16=3,3,IF(I16=4,4,IF(I16=5,5,IF(I16=0,"0",IF(I16="","0")))))))</f>
        <v>0</v>
      </c>
      <c r="L16" s="86" t="str">
        <f>+IF('ANSWER SHEET 2'!A1="ders",WorkSheet2!K16," ")</f>
        <v xml:space="preserve"> </v>
      </c>
      <c r="M16" s="84" t="str">
        <f>IF(I16=1,0,IF(I16=2,0,IF(I16=3,0,IF(I16=4,0,IF(I16=5,0,IF(I16=0,"1",IF(I16="","1",)))))))</f>
        <v>1</v>
      </c>
      <c r="N16" s="83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</row>
    <row r="17" spans="3:34" ht="15.95" customHeight="1" thickBot="1">
      <c r="C17" s="77">
        <v>14</v>
      </c>
      <c r="D17" s="78" t="str">
        <f>+IF('ANSWER SHEET 2'!A1="ders",WorkSheet2!C17," ")</f>
        <v xml:space="preserve"> </v>
      </c>
      <c r="E17" s="77"/>
      <c r="F17" s="79"/>
      <c r="G17" s="79"/>
      <c r="H17" s="79"/>
      <c r="I17" s="79"/>
      <c r="J17" s="17"/>
      <c r="K17" s="79"/>
      <c r="L17" s="79"/>
      <c r="M17" s="79"/>
      <c r="N17" s="83">
        <f>+'ANSWER SHEET 2'!N23</f>
        <v>0</v>
      </c>
      <c r="O17" s="79"/>
      <c r="P17" s="84" t="str">
        <f>IF(N17=1,1,IF(N17=2,2,IF(N17=3,3,IF(N17=4,4,IF(N17=5,5,IF(N17=0,"0",IF(N17="","0")))))))</f>
        <v>0</v>
      </c>
      <c r="Q17" s="86" t="str">
        <f>+IF('ANSWER SHEET 2'!A1="ders",WorkSheet2!P17," ")</f>
        <v xml:space="preserve"> </v>
      </c>
      <c r="R17" s="84" t="str">
        <f>IF(N17=1,0,IF(N17=2,0,IF(N17=3,0,IF(N17=4,0,IF(N17=5,0,IF(N17=0,"1",IF(N17="","1",)))))))</f>
        <v>1</v>
      </c>
      <c r="S17" s="83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</row>
    <row r="18" spans="3:34" ht="15.95" customHeight="1" thickBot="1">
      <c r="C18" s="77">
        <v>15</v>
      </c>
      <c r="D18" s="78" t="str">
        <f>+IF('ANSWER SHEET 2'!A1="ders",WorkSheet2!C18," ")</f>
        <v xml:space="preserve"> </v>
      </c>
      <c r="E18" s="77"/>
      <c r="F18" s="79"/>
      <c r="G18" s="79"/>
      <c r="H18" s="79"/>
      <c r="I18" s="79"/>
      <c r="J18" s="1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3">
        <f>+'ANSWER SHEET 2'!N24</f>
        <v>0</v>
      </c>
      <c r="Y18" s="79"/>
      <c r="Z18" s="84" t="str">
        <f>IF(X18=1,1,IF(X18=2,2,IF(X18=3,3,IF(X18=4,4,IF(X18=5,5,IF(X18=0,"0",IF(X18="","0")))))))</f>
        <v>0</v>
      </c>
      <c r="AA18" s="78" t="str">
        <f>+IF('ANSWER SHEET 2'!A1="ders",WorkSheet2!Z18," ")</f>
        <v xml:space="preserve"> </v>
      </c>
      <c r="AB18" s="84" t="str">
        <f>IF(X18=1,0,IF(X18=2,0,IF(X18=3,0,IF(X18=4,0,IF(X18=5,0,IF(X18=0,"1",IF(X18="","1",)))))))</f>
        <v>1</v>
      </c>
      <c r="AC18" s="83"/>
      <c r="AD18" s="79"/>
      <c r="AE18" s="79"/>
      <c r="AF18" s="79"/>
      <c r="AG18" s="79"/>
      <c r="AH18" s="79"/>
    </row>
    <row r="19" spans="3:34" ht="15.95" customHeight="1" thickBot="1">
      <c r="C19" s="77">
        <v>16</v>
      </c>
      <c r="D19" s="78" t="str">
        <f>+IF('ANSWER SHEET 2'!A1="ders",WorkSheet2!C19," ")</f>
        <v xml:space="preserve"> </v>
      </c>
      <c r="E19" s="77"/>
      <c r="F19" s="79"/>
      <c r="G19" s="79"/>
      <c r="H19" s="79"/>
      <c r="I19" s="79"/>
      <c r="J19" s="1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3">
        <f>+'ANSWER SHEET 2'!N25</f>
        <v>0</v>
      </c>
      <c r="Y19" s="79"/>
      <c r="Z19" s="84" t="str">
        <f>IF(X19=1,1,IF(X19=2,2,IF(X19=3,3,IF(X19=4,4,IF(X19=5,5,IF(X19=0,"0",IF(X19="","0")))))))</f>
        <v>0</v>
      </c>
      <c r="AA19" s="78" t="str">
        <f>+IF('ANSWER SHEET 2'!A1="ders",WorkSheet2!Z19," ")</f>
        <v xml:space="preserve"> </v>
      </c>
      <c r="AB19" s="84" t="str">
        <f>IF(X19=1,0,IF(X19=2,0,IF(X19=3,0,IF(X19=4,0,IF(X19=5,0,IF(X19=0,"1",IF(X19="","1",)))))))</f>
        <v>1</v>
      </c>
      <c r="AC19" s="83"/>
      <c r="AD19" s="79"/>
      <c r="AE19" s="79"/>
      <c r="AF19" s="79"/>
      <c r="AG19" s="79"/>
      <c r="AH19" s="79"/>
    </row>
    <row r="20" spans="3:34" ht="15.95" customHeight="1" thickBot="1">
      <c r="C20" s="77">
        <v>17</v>
      </c>
      <c r="D20" s="78" t="str">
        <f>+IF('ANSWER SHEET 2'!A1="ders",WorkSheet2!C20," ")</f>
        <v xml:space="preserve"> </v>
      </c>
      <c r="E20" s="77"/>
      <c r="F20" s="79"/>
      <c r="G20" s="79"/>
      <c r="H20" s="79"/>
      <c r="I20" s="79"/>
      <c r="J20" s="17"/>
      <c r="K20" s="79"/>
      <c r="L20" s="79"/>
      <c r="M20" s="79"/>
      <c r="N20" s="79"/>
      <c r="O20" s="79"/>
      <c r="P20" s="79"/>
      <c r="Q20" s="79"/>
      <c r="R20" s="79"/>
      <c r="S20" s="80">
        <f>+'ANSWER SHEET 2'!N26</f>
        <v>0</v>
      </c>
      <c r="T20" s="79"/>
      <c r="U20" s="81" t="str">
        <f>IF(S20=1,5,IF(S20=2,4,IF(S20=3,3,IF(S20=4,2,IF(S20=5,1,IF(S20=0,"0",IF(S20="","0")))))))</f>
        <v>0</v>
      </c>
      <c r="V20" s="86" t="str">
        <f>+IF('ANSWER SHEET 2'!A1="ders",WorkSheet2!U20," ")</f>
        <v xml:space="preserve"> </v>
      </c>
      <c r="W20" s="82" t="str">
        <f>IF(S20=1,0,IF(S20=2,0,IF(S20=3,0,IF(S20=4,0,IF(S20=5,0,IF(S20=0,"1",IF(S20="","1",)))))))</f>
        <v>1</v>
      </c>
      <c r="X20" s="83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3:34" ht="15.95" customHeight="1" thickBot="1">
      <c r="C21" s="77">
        <v>18</v>
      </c>
      <c r="D21" s="78" t="str">
        <f>+IF('ANSWER SHEET 2'!A1="ders",WorkSheet2!C21," ")</f>
        <v xml:space="preserve"> </v>
      </c>
      <c r="E21" s="77"/>
      <c r="F21" s="79"/>
      <c r="G21" s="79"/>
      <c r="H21" s="79"/>
      <c r="I21" s="83">
        <f>+'ANSWER SHEET 2'!N27</f>
        <v>0</v>
      </c>
      <c r="J21" s="17"/>
      <c r="K21" s="84" t="str">
        <f>IF(I21=1,1,IF(I21=2,2,IF(I21=3,3,IF(I21=4,4,IF(I21=5,5,IF(I21=0,"0",IF(I21="","0")))))))</f>
        <v>0</v>
      </c>
      <c r="L21" s="86" t="str">
        <f>+IF('ANSWER SHEET 2'!A1="ders",WorkSheet2!K21," ")</f>
        <v xml:space="preserve"> </v>
      </c>
      <c r="M21" s="84" t="str">
        <f>IF(I21=1,0,IF(I21=2,0,IF(I21=3,0,IF(I21=4,0,IF(I21=5,0,IF(I21=0,"1",IF(I21="","1",)))))))</f>
        <v>1</v>
      </c>
      <c r="N21" s="83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3:34" ht="15.95" customHeight="1" thickBot="1">
      <c r="C22" s="77">
        <v>19</v>
      </c>
      <c r="D22" s="78" t="str">
        <f>+IF('ANSWER SHEET 2'!A1="ders",WorkSheet2!C22," ")</f>
        <v xml:space="preserve"> </v>
      </c>
      <c r="E22" s="77"/>
      <c r="F22" s="79"/>
      <c r="G22" s="79"/>
      <c r="H22" s="79"/>
      <c r="I22" s="79"/>
      <c r="J22" s="17"/>
      <c r="K22" s="79"/>
      <c r="L22" s="79"/>
      <c r="M22" s="79"/>
      <c r="N22" s="83">
        <f>+'ANSWER SHEET 2'!N28</f>
        <v>0</v>
      </c>
      <c r="O22" s="79"/>
      <c r="P22" s="84" t="str">
        <f>IF(N22=1,1,IF(N22=2,2,IF(N22=3,3,IF(N22=4,4,IF(N22=5,5,IF(N22=0,"0",IF(N22="","0")))))))</f>
        <v>0</v>
      </c>
      <c r="Q22" s="86" t="str">
        <f>+IF('ANSWER SHEET 2'!A1="ders",WorkSheet2!P22," ")</f>
        <v xml:space="preserve"> </v>
      </c>
      <c r="R22" s="84" t="str">
        <f>IF(N22=1,0,IF(N22=2,0,IF(N22=3,0,IF(N22=4,0,IF(N22=5,0,IF(N22=0,"1",IF(N22="","1",)))))))</f>
        <v>1</v>
      </c>
      <c r="S22" s="83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3:34" ht="15.95" customHeight="1" thickBot="1">
      <c r="C23" s="77">
        <v>20</v>
      </c>
      <c r="D23" s="78" t="str">
        <f>+IF('ANSWER SHEET 2'!A1="ders",WorkSheet2!C23," ")</f>
        <v xml:space="preserve"> </v>
      </c>
      <c r="E23" s="77"/>
      <c r="F23" s="79"/>
      <c r="G23" s="79"/>
      <c r="H23" s="79"/>
      <c r="I23" s="80">
        <f>+'ANSWER SHEET 2'!N29</f>
        <v>0</v>
      </c>
      <c r="J23" s="17"/>
      <c r="K23" s="81" t="str">
        <f>IF(I23=1,5,IF(I23=2,4,IF(I23=3,3,IF(I23=4,2,IF(I23=5,1,IF(I23=0,"0",IF(I23="","0")))))))</f>
        <v>0</v>
      </c>
      <c r="L23" s="86" t="str">
        <f>+IF('ANSWER SHEET 2'!A1="ders",WorkSheet2!K23," ")</f>
        <v xml:space="preserve"> </v>
      </c>
      <c r="M23" s="82" t="str">
        <f>IF(I23=1,0,IF(I23=2,0,IF(I23=3,0,IF(I23=4,0,IF(I23=5,0,IF(I23=0,"1",IF(I23="","1",)))))))</f>
        <v>1</v>
      </c>
      <c r="N23" s="83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3:34" ht="15.95" customHeight="1" thickBot="1">
      <c r="C24" s="77">
        <v>21</v>
      </c>
      <c r="D24" s="78" t="str">
        <f>+IF('ANSWER SHEET 2'!A1="ders",WorkSheet2!C24," ")</f>
        <v xml:space="preserve"> </v>
      </c>
      <c r="E24" s="77">
        <f>+'ANSWER SHEET 2'!N30</f>
        <v>0</v>
      </c>
      <c r="F24" s="84" t="str">
        <f>IF(E24=1,1,IF(E24=2,2,IF(E24=3,3,IF(E24=4,4,IF(E24=5,5,IF(E24=0,"0",IF(E24="","0")))))))</f>
        <v>0</v>
      </c>
      <c r="G24" s="86" t="str">
        <f>+IF('ANSWER SHEET 2'!A1="ders",WorkSheet2!F24," ")</f>
        <v xml:space="preserve"> </v>
      </c>
      <c r="H24" s="84" t="str">
        <f>IF(E24=1,0,IF(E24=2,0,IF(E24=3,0,IF(E24=4,0,IF(E24=5,0,IF(E24=0,"1",IF(E24="","1",)))))))</f>
        <v>1</v>
      </c>
      <c r="I24" s="83"/>
      <c r="J24" s="17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3:34" ht="15.95" customHeight="1" thickBot="1">
      <c r="C25" s="77">
        <v>22</v>
      </c>
      <c r="D25" s="78" t="str">
        <f>+IF('ANSWER SHEET 2'!A1="ders",WorkSheet2!C25," ")</f>
        <v xml:space="preserve"> </v>
      </c>
      <c r="E25" s="77"/>
      <c r="F25" s="83"/>
      <c r="G25" s="83"/>
      <c r="H25" s="83"/>
      <c r="I25" s="83"/>
      <c r="J25" s="1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3">
        <f>+'ANSWER SHEET 2'!N31</f>
        <v>0</v>
      </c>
      <c r="Y25" s="79"/>
      <c r="Z25" s="81" t="str">
        <f>IF(X25=1,5,IF(X25=2,4,IF(X25=3,3,IF(X25=4,2,IF(X25=5,1,IF(X25=0,"0",IF(X25="","0")))))))</f>
        <v>0</v>
      </c>
      <c r="AA25" s="78" t="str">
        <f>+IF('ANSWER SHEET 2'!A1="ders",WorkSheet2!Z25," ")</f>
        <v xml:space="preserve"> </v>
      </c>
      <c r="AB25" s="82" t="str">
        <f>IF(X25=1,0,IF(X25=2,0,IF(X25=3,0,IF(X25=4,0,IF(X25=5,0,IF(X25=0,"1",IF(X25="","1",)))))))</f>
        <v>1</v>
      </c>
      <c r="AC25" s="83"/>
      <c r="AD25" s="79"/>
      <c r="AE25" s="79"/>
      <c r="AF25" s="79"/>
      <c r="AG25" s="79"/>
      <c r="AH25" s="79"/>
    </row>
    <row r="26" spans="3:34" ht="15.95" customHeight="1" thickBot="1">
      <c r="C26" s="77">
        <v>23</v>
      </c>
      <c r="D26" s="78" t="str">
        <f>+IF('ANSWER SHEET 2'!A1="ders",WorkSheet2!C26," ")</f>
        <v xml:space="preserve"> </v>
      </c>
      <c r="E26" s="77">
        <f>+'ANSWER SHEET 2'!N32</f>
        <v>0</v>
      </c>
      <c r="F26" s="84" t="str">
        <f>IF(E26=1,1,IF(E26=2,2,IF(E26=3,3,IF(E26=4,4,IF(E26=5,5,IF(E26=0,"0",IF(E26="","0")))))))</f>
        <v>0</v>
      </c>
      <c r="G26" s="86" t="str">
        <f>+IF('ANSWER SHEET 2'!A1="ders",WorkSheet2!F26," ")</f>
        <v xml:space="preserve"> </v>
      </c>
      <c r="H26" s="84" t="str">
        <f>IF(E26=1,0,IF(E26=2,0,IF(E26=3,0,IF(E26=4,0,IF(E26=5,0,IF(E26=0,"1",IF(E26="","1",)))))))</f>
        <v>1</v>
      </c>
      <c r="I26" s="83"/>
      <c r="J26" s="17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3:34" ht="15.95" customHeight="1" thickBot="1">
      <c r="C27" s="77">
        <v>24</v>
      </c>
      <c r="D27" s="78" t="str">
        <f>+IF('ANSWER SHEET 2'!A1="ders",WorkSheet2!C27," ")</f>
        <v xml:space="preserve"> </v>
      </c>
      <c r="E27" s="77"/>
      <c r="F27" s="83"/>
      <c r="G27" s="83"/>
      <c r="H27" s="83"/>
      <c r="I27" s="83"/>
      <c r="J27" s="17"/>
      <c r="K27" s="79"/>
      <c r="L27" s="79"/>
      <c r="M27" s="79"/>
      <c r="N27" s="80">
        <f>+'ANSWER SHEET 2'!N33</f>
        <v>0</v>
      </c>
      <c r="O27" s="79"/>
      <c r="P27" s="81" t="str">
        <f>IF(N27=1,5,IF(N27=2,4,IF(N27=3,3,IF(N27=4,2,IF(N27=5,1,IF(N27=0,"0",IF(N27="","0")))))))</f>
        <v>0</v>
      </c>
      <c r="Q27" s="86" t="str">
        <f>+IF('ANSWER SHEET 2'!A1="ders",WorkSheet2!P27," ")</f>
        <v xml:space="preserve"> </v>
      </c>
      <c r="R27" s="82" t="str">
        <f>IF(N27=1,0,IF(N27=2,0,IF(N27=3,0,IF(N27=4,0,IF(N27=5,0,IF(N27=0,"1",IF(N27="","1",)))))))</f>
        <v>1</v>
      </c>
      <c r="S27" s="83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3:34" ht="15.95" customHeight="1" thickBot="1">
      <c r="C28" s="77">
        <v>25</v>
      </c>
      <c r="D28" s="78" t="str">
        <f>+IF('ANSWER SHEET 2'!A1="ders",WorkSheet2!C28," ")</f>
        <v xml:space="preserve"> </v>
      </c>
      <c r="E28" s="77">
        <f>+'ANSWER SHEET 2'!N34</f>
        <v>0</v>
      </c>
      <c r="F28" s="84" t="str">
        <f>IF(E28=1,1,IF(E28=2,2,IF(E28=3,3,IF(E28=4,4,IF(E28=5,5,IF(E28=0,"0",IF(E28="","0")))))))</f>
        <v>0</v>
      </c>
      <c r="G28" s="86" t="str">
        <f>+IF('ANSWER SHEET 2'!A1="ders",WorkSheet2!F28," ")</f>
        <v xml:space="preserve"> </v>
      </c>
      <c r="H28" s="84" t="str">
        <f>IF(E28=1,0,IF(E28=2,0,IF(E28=3,0,IF(E28=4,0,IF(E28=5,0,IF(E28=0,"1",IF(E28="","1",)))))))</f>
        <v>1</v>
      </c>
      <c r="I28" s="83"/>
      <c r="J28" s="17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3:34" ht="15.95" customHeight="1" thickBot="1">
      <c r="C29" s="77">
        <v>26</v>
      </c>
      <c r="D29" s="78" t="str">
        <f>+IF('ANSWER SHEET 2'!A1="ders",WorkSheet2!C29," ")</f>
        <v xml:space="preserve"> </v>
      </c>
      <c r="E29" s="77"/>
      <c r="F29" s="79"/>
      <c r="G29" s="79"/>
      <c r="H29" s="79"/>
      <c r="I29" s="83">
        <f>+'ANSWER SHEET 2'!N35</f>
        <v>0</v>
      </c>
      <c r="J29" s="17"/>
      <c r="K29" s="84" t="str">
        <f>IF(I29=1,1,IF(I29=2,2,IF(I29=3,3,IF(I29=4,4,IF(I29=5,5,IF(I29=0,"0",IF(I29="","0")))))))</f>
        <v>0</v>
      </c>
      <c r="L29" s="86" t="str">
        <f>+IF('ANSWER SHEET 2'!A1="ders",WorkSheet2!K29," ")</f>
        <v xml:space="preserve"> </v>
      </c>
      <c r="M29" s="84" t="str">
        <f>IF(I29=1,0,IF(I29=2,0,IF(I29=3,0,IF(I29=4,0,IF(I29=5,0,IF(I29=0,"1",IF(I29="","1",)))))))</f>
        <v>1</v>
      </c>
      <c r="N29" s="8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3:34" ht="15.95" customHeight="1" thickBot="1">
      <c r="C30" s="77">
        <v>27</v>
      </c>
      <c r="D30" s="78" t="str">
        <f>+IF('ANSWER SHEET 2'!A1="ders",WorkSheet2!C30," ")</f>
        <v xml:space="preserve"> </v>
      </c>
      <c r="E30" s="77"/>
      <c r="F30" s="79"/>
      <c r="G30" s="79"/>
      <c r="H30" s="79"/>
      <c r="I30" s="79"/>
      <c r="J30" s="17"/>
      <c r="K30" s="79"/>
      <c r="L30" s="79"/>
      <c r="M30" s="79"/>
      <c r="N30" s="83">
        <f>+'ANSWER SHEET 2'!N36</f>
        <v>0</v>
      </c>
      <c r="O30" s="79"/>
      <c r="P30" s="84" t="str">
        <f>IF(N30=1,1,IF(N30=2,2,IF(N30=3,3,IF(N30=4,4,IF(N30=5,5,IF(N30=0,"0",IF(N30="","0")))))))</f>
        <v>0</v>
      </c>
      <c r="Q30" s="86" t="str">
        <f>+IF('ANSWER SHEET 2'!A1="ders",WorkSheet2!P30," ")</f>
        <v xml:space="preserve"> </v>
      </c>
      <c r="R30" s="84" t="str">
        <f>IF(N30=1,0,IF(N30=2,0,IF(N30=3,0,IF(N30=4,0,IF(N30=5,0,IF(N30=0,"1",IF(N30="","1",)))))))</f>
        <v>1</v>
      </c>
      <c r="S30" s="83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3:34" ht="15.95" customHeight="1" thickBot="1">
      <c r="C31" s="77">
        <v>28</v>
      </c>
      <c r="D31" s="78" t="str">
        <f>+IF('ANSWER SHEET 2'!A1="ders",WorkSheet2!C31," ")</f>
        <v xml:space="preserve"> </v>
      </c>
      <c r="E31" s="77"/>
      <c r="F31" s="79"/>
      <c r="G31" s="79"/>
      <c r="H31" s="79"/>
      <c r="I31" s="79"/>
      <c r="J31" s="1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3">
        <f>+'ANSWER SHEET 2'!N37</f>
        <v>0</v>
      </c>
      <c r="Y31" s="79"/>
      <c r="Z31" s="84" t="str">
        <f>IF(X31=1,1,IF(X31=2,2,IF(X31=3,3,IF(X31=4,4,IF(X31=5,5,IF(X31=0,"0",IF(X31="","0")))))))</f>
        <v>0</v>
      </c>
      <c r="AA31" s="78" t="str">
        <f>+IF('ANSWER SHEET 2'!A1="ders",WorkSheet2!Z31," ")</f>
        <v xml:space="preserve"> </v>
      </c>
      <c r="AB31" s="84" t="str">
        <f>IF(X31=1,0,IF(X31=2,0,IF(X31=3,0,IF(X31=4,0,IF(X31=5,0,IF(X31=0,"1",IF(X31="","1",)))))))</f>
        <v>1</v>
      </c>
      <c r="AC31" s="83"/>
      <c r="AD31" s="79"/>
      <c r="AE31" s="79"/>
      <c r="AF31" s="79"/>
      <c r="AG31" s="79"/>
      <c r="AH31" s="79"/>
    </row>
    <row r="32" spans="3:34" ht="15.95" customHeight="1" thickBot="1">
      <c r="C32" s="77">
        <v>29</v>
      </c>
      <c r="D32" s="78" t="str">
        <f>+IF('ANSWER SHEET 2'!A1="ders",WorkSheet2!C32," ")</f>
        <v xml:space="preserve"> </v>
      </c>
      <c r="E32" s="77">
        <f>+'ANSWER SHEET 2'!N38</f>
        <v>0</v>
      </c>
      <c r="F32" s="84" t="str">
        <f>IF(E32=1,1,IF(E32=2,2,IF(E32=3,3,IF(E32=4,4,IF(E32=5,5,IF(E32=0,"0",IF(E32="","0")))))))</f>
        <v>0</v>
      </c>
      <c r="G32" s="86" t="str">
        <f>+IF('ANSWER SHEET 2'!A1="ders",WorkSheet2!F32," ")</f>
        <v xml:space="preserve"> </v>
      </c>
      <c r="H32" s="84" t="str">
        <f>IF(E32=1,0,IF(E32=2,0,IF(E32=3,0,IF(E32=4,0,IF(E32=5,0,IF(E32=0,"1",IF(E32="","1",)))))))</f>
        <v>1</v>
      </c>
      <c r="I32" s="83"/>
      <c r="J32" s="17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3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spans="1:38" ht="15.95" customHeight="1" thickBot="1">
      <c r="C33" s="77">
        <v>30</v>
      </c>
      <c r="D33" s="78" t="str">
        <f>+IF('ANSWER SHEET 2'!A1="ders",WorkSheet2!C33," ")</f>
        <v xml:space="preserve"> </v>
      </c>
      <c r="E33" s="77"/>
      <c r="F33" s="79"/>
      <c r="G33" s="79"/>
      <c r="H33" s="79"/>
      <c r="I33" s="79"/>
      <c r="J33" s="17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3">
        <f>+'ANSWER SHEET 2'!N39</f>
        <v>0</v>
      </c>
      <c r="Y33" s="79"/>
      <c r="Z33" s="84" t="str">
        <f>IF(X33=1,1,IF(X33=2,2,IF(X33=3,3,IF(X33=4,4,IF(X33=5,5,IF(X33=0,"0",IF(X33="","0")))))))</f>
        <v>0</v>
      </c>
      <c r="AA33" s="78" t="str">
        <f>+IF('ANSWER SHEET 2'!A1="ders",WorkSheet2!Z33," ")</f>
        <v xml:space="preserve"> </v>
      </c>
      <c r="AB33" s="84" t="str">
        <f>IF(X33=1,0,IF(X33=2,0,IF(X33=3,0,IF(X33=4,0,IF(X33=5,0,IF(X33=0,"1",IF(X33="","1",)))))))</f>
        <v>1</v>
      </c>
      <c r="AC33" s="83"/>
      <c r="AD33" s="79"/>
      <c r="AE33" s="79"/>
      <c r="AF33" s="79"/>
      <c r="AG33" s="79"/>
      <c r="AH33" s="79"/>
    </row>
    <row r="34" spans="1:38" ht="15.95" customHeight="1" thickBot="1">
      <c r="C34" s="77">
        <v>31</v>
      </c>
      <c r="D34" s="78" t="str">
        <f>+IF('ANSWER SHEET 2'!A1="ders",WorkSheet2!C34," ")</f>
        <v xml:space="preserve"> </v>
      </c>
      <c r="E34" s="77"/>
      <c r="F34" s="79"/>
      <c r="G34" s="79"/>
      <c r="H34" s="79"/>
      <c r="I34" s="79"/>
      <c r="J34" s="17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3">
        <f>+'ANSWER SHEET 2'!N40</f>
        <v>0</v>
      </c>
      <c r="Y34" s="79"/>
      <c r="Z34" s="84" t="str">
        <f>IF(X34=1,1,IF(X34=2,2,IF(X34=3,3,IF(X34=4,4,IF(X34=5,5,IF(X34=0,"0",IF(X34="","0")))))))</f>
        <v>0</v>
      </c>
      <c r="AA34" s="78" t="str">
        <f>+IF('ANSWER SHEET 2'!A1="ders",WorkSheet2!Z34," ")</f>
        <v xml:space="preserve"> </v>
      </c>
      <c r="AB34" s="84" t="str">
        <f>IF(X34=1,0,IF(X34=2,0,IF(X34=3,0,IF(X34=4,0,IF(X34=5,0,IF(X34=0,"1",IF(X34="","1",)))))))</f>
        <v>1</v>
      </c>
      <c r="AC34" s="83"/>
      <c r="AD34" s="79"/>
      <c r="AE34" s="79"/>
      <c r="AF34" s="79"/>
      <c r="AG34" s="79"/>
      <c r="AH34" s="79"/>
    </row>
    <row r="35" spans="1:38" ht="15.95" customHeight="1" thickBot="1">
      <c r="C35" s="77">
        <v>32</v>
      </c>
      <c r="D35" s="78" t="str">
        <f>+IF('ANSWER SHEET 2'!A1="ders",WorkSheet2!C35," ")</f>
        <v xml:space="preserve"> </v>
      </c>
      <c r="E35" s="77"/>
      <c r="F35" s="79"/>
      <c r="G35" s="79"/>
      <c r="H35" s="79"/>
      <c r="I35" s="79"/>
      <c r="J35" s="17"/>
      <c r="K35" s="79"/>
      <c r="L35" s="79"/>
      <c r="M35" s="79"/>
      <c r="N35" s="83">
        <f>+'ANSWER SHEET 2'!N41</f>
        <v>0</v>
      </c>
      <c r="O35" s="79"/>
      <c r="P35" s="84" t="str">
        <f>IF(N35=1,1,IF(N35=2,2,IF(N35=3,3,IF(N35=4,4,IF(N35=5,5,IF(N35=0,"0",IF(N35="","0")))))))</f>
        <v>0</v>
      </c>
      <c r="Q35" s="86" t="str">
        <f>+IF('ANSWER SHEET 2'!A1="ders",WorkSheet2!P35," ")</f>
        <v xml:space="preserve"> </v>
      </c>
      <c r="R35" s="84" t="str">
        <f>IF(N35=1,0,IF(N35=2,0,IF(N35=3,0,IF(N35=4,0,IF(N35=5,0,IF(N35=0,"1",IF(N35="","1",)))))))</f>
        <v>1</v>
      </c>
      <c r="S35" s="83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8" ht="15.95" customHeight="1" thickBot="1">
      <c r="C36" s="77">
        <v>33</v>
      </c>
      <c r="D36" s="78" t="str">
        <f>+IF('ANSWER SHEET 2'!A1="ders",WorkSheet2!C36," ")</f>
        <v xml:space="preserve"> </v>
      </c>
      <c r="E36" s="77"/>
      <c r="F36" s="79"/>
      <c r="G36" s="79"/>
      <c r="H36" s="79"/>
      <c r="I36" s="83">
        <f>+'ANSWER SHEET 2'!N42</f>
        <v>0</v>
      </c>
      <c r="J36" s="17"/>
      <c r="K36" s="84" t="str">
        <f>IF(I36=1,1,IF(I36=2,2,IF(I36=3,3,IF(I36=4,4,IF(I36=5,5,IF(I36=0,"0",IF(I36="","0")))))))</f>
        <v>0</v>
      </c>
      <c r="L36" s="86" t="str">
        <f>+IF('ANSWER SHEET 2'!A1="ders",WorkSheet2!K36," ")</f>
        <v xml:space="preserve"> </v>
      </c>
      <c r="M36" s="84" t="str">
        <f>IF(I36=1,0,IF(I36=2,0,IF(I36=3,0,IF(I36=4,0,IF(I36=5,0,IF(I36=0,"1",IF(I36="","1",)))))))</f>
        <v>1</v>
      </c>
      <c r="N36" s="83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8" ht="15.95" customHeight="1" thickBot="1">
      <c r="C37" s="77">
        <v>34</v>
      </c>
      <c r="D37" s="78" t="str">
        <f>+IF('ANSWER SHEET 2'!A1="ders",WorkSheet2!C37," ")</f>
        <v xml:space="preserve"> </v>
      </c>
      <c r="E37" s="77"/>
      <c r="F37" s="79"/>
      <c r="G37" s="79"/>
      <c r="H37" s="79"/>
      <c r="I37" s="79"/>
      <c r="J37" s="17"/>
      <c r="K37" s="79"/>
      <c r="L37" s="79"/>
      <c r="M37" s="79"/>
      <c r="N37" s="79"/>
      <c r="O37" s="79"/>
      <c r="P37" s="79"/>
      <c r="Q37" s="79"/>
      <c r="R37" s="79"/>
      <c r="S37" s="80">
        <f>+'ANSWER SHEET 2'!N43</f>
        <v>0</v>
      </c>
      <c r="T37" s="79"/>
      <c r="U37" s="81" t="str">
        <f>IF(S37=1,5,IF(S37=2,4,IF(S37=3,3,IF(S37=4,2,IF(S37=5,1,IF(S37=0,"0",IF(S37="","0")))))))</f>
        <v>0</v>
      </c>
      <c r="V37" s="86" t="str">
        <f>+IF('ANSWER SHEET 2'!A1="ders",WorkSheet2!U37," ")</f>
        <v xml:space="preserve"> </v>
      </c>
      <c r="W37" s="82" t="str">
        <f>IF(S37=1,0,IF(S37=2,0,IF(S37=3,0,IF(S37=4,0,IF(S37=5,0,IF(S37=0,"1",IF(S37="","1",)))))))</f>
        <v>1</v>
      </c>
      <c r="X37" s="83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1:38" ht="15.95" customHeight="1" thickBot="1">
      <c r="C38" s="77">
        <v>35</v>
      </c>
      <c r="D38" s="78" t="str">
        <f>+IF('ANSWER SHEET 2'!A1="ders",WorkSheet2!C38," ")</f>
        <v xml:space="preserve"> </v>
      </c>
      <c r="E38" s="77"/>
      <c r="F38" s="79"/>
      <c r="G38" s="79"/>
      <c r="H38" s="79"/>
      <c r="I38" s="79"/>
      <c r="J38" s="17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3">
        <f>+'ANSWER SHEET 2'!N44</f>
        <v>0</v>
      </c>
      <c r="Y38" s="79"/>
      <c r="Z38" s="84" t="str">
        <f>IF(X38=1,1,IF(X38=2,2,IF(X38=3,3,IF(X38=4,4,IF(X38=5,5,IF(X38=0,"0",IF(X38="","0")))))))</f>
        <v>0</v>
      </c>
      <c r="AA38" s="78" t="str">
        <f>+IF('ANSWER SHEET 2'!A1="ders",WorkSheet2!Z38," ")</f>
        <v xml:space="preserve"> </v>
      </c>
      <c r="AB38" s="84" t="str">
        <f>IF(X38=1,0,IF(X38=2,0,IF(X38=3,0,IF(X38=4,0,IF(X38=5,0,IF(X38=0,"1",IF(X38="","1",)))))))</f>
        <v>1</v>
      </c>
      <c r="AC38" s="83"/>
      <c r="AD38" s="79"/>
      <c r="AE38" s="79"/>
      <c r="AF38" s="79"/>
      <c r="AG38" s="79"/>
      <c r="AH38" s="79"/>
    </row>
    <row r="39" spans="1:38" ht="15.95" customHeight="1" thickBot="1">
      <c r="C39" s="77">
        <v>36</v>
      </c>
      <c r="D39" s="78" t="str">
        <f>+IF('ANSWER SHEET 2'!A1="ders",WorkSheet2!C39," ")</f>
        <v xml:space="preserve"> </v>
      </c>
      <c r="E39" s="77"/>
      <c r="F39" s="79"/>
      <c r="G39" s="79"/>
      <c r="H39" s="79"/>
      <c r="I39" s="79"/>
      <c r="J39" s="17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3">
        <f>+'ANSWER SHEET 2'!N45</f>
        <v>0</v>
      </c>
      <c r="Y39" s="79"/>
      <c r="Z39" s="84" t="str">
        <f>IF(X39=1,1,IF(X39=2,2,IF(X39=3,3,IF(X39=4,4,IF(X39=5,5,IF(X39=0,"0",IF(X39="","0")))))))</f>
        <v>0</v>
      </c>
      <c r="AA39" s="78" t="str">
        <f>+IF('ANSWER SHEET 2'!A1="ders",WorkSheet2!Z39," ")</f>
        <v xml:space="preserve"> </v>
      </c>
      <c r="AB39" s="84" t="str">
        <f>IF(X39=1,0,IF(X39=2,0,IF(X39=3,0,IF(X39=4,0,IF(X39=5,0,IF(X39=0,"1",IF(X39="","1",)))))))</f>
        <v>1</v>
      </c>
      <c r="AC39" s="83"/>
      <c r="AD39" s="79"/>
      <c r="AE39" s="79"/>
      <c r="AF39" s="79"/>
      <c r="AG39" s="79"/>
      <c r="AH39" s="79"/>
    </row>
    <row r="40" spans="1:38" ht="6.75" customHeight="1" thickBot="1">
      <c r="C40" s="77"/>
      <c r="D40" s="77"/>
      <c r="E40" s="77"/>
      <c r="F40" s="87"/>
      <c r="G40" s="87"/>
      <c r="H40" s="87"/>
      <c r="I40" s="87"/>
      <c r="J40" s="20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8"/>
      <c r="AB40" s="88"/>
      <c r="AC40" s="88"/>
      <c r="AD40" s="87"/>
      <c r="AE40" s="87"/>
      <c r="AF40" s="87"/>
      <c r="AG40" s="79"/>
      <c r="AH40" s="79"/>
    </row>
    <row r="41" spans="1:38" ht="6.75" customHeight="1" thickTop="1" thickBot="1">
      <c r="C41" s="77"/>
      <c r="D41" s="77"/>
      <c r="E41" s="77"/>
      <c r="F41" s="79"/>
      <c r="G41" s="79"/>
      <c r="H41" s="79"/>
      <c r="I41" s="79"/>
      <c r="J41" s="17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3"/>
      <c r="AA41" s="83"/>
      <c r="AB41" s="83"/>
      <c r="AC41" s="83"/>
      <c r="AD41" s="79"/>
      <c r="AE41" s="79"/>
      <c r="AF41" s="79"/>
      <c r="AG41" s="79"/>
      <c r="AH41" s="79"/>
    </row>
    <row r="42" spans="1:38" ht="15.75" customHeight="1" thickBot="1">
      <c r="C42" s="77"/>
      <c r="D42" s="77"/>
      <c r="E42" s="77"/>
      <c r="F42" s="14" t="s">
        <v>65</v>
      </c>
      <c r="G42" s="70" t="str">
        <f>+IF('ANSWER SHEET 2'!A1="ders",WorkSheet2!F42," ")</f>
        <v xml:space="preserve"> </v>
      </c>
      <c r="H42" s="95"/>
      <c r="I42" s="95"/>
      <c r="J42" s="96"/>
      <c r="K42" s="14" t="s">
        <v>66</v>
      </c>
      <c r="L42" s="70" t="str">
        <f>+IF('ANSWER SHEET 2'!A1="ders",WorkSheet2!K42," ")</f>
        <v xml:space="preserve"> </v>
      </c>
      <c r="M42" s="95"/>
      <c r="N42" s="95"/>
      <c r="O42" s="95"/>
      <c r="P42" s="14" t="s">
        <v>67</v>
      </c>
      <c r="Q42" s="70" t="str">
        <f>+IF('ANSWER SHEET 2'!A1="ders",WorkSheet2!P42," ")</f>
        <v xml:space="preserve"> </v>
      </c>
      <c r="R42" s="95"/>
      <c r="S42" s="95"/>
      <c r="T42" s="95"/>
      <c r="U42" s="14" t="s">
        <v>68</v>
      </c>
      <c r="V42" s="70" t="str">
        <f>+IF('ANSWER SHEET 2'!A1="ders",WorkSheet2!U42," ")</f>
        <v xml:space="preserve"> </v>
      </c>
      <c r="W42" s="95"/>
      <c r="X42" s="95"/>
      <c r="Y42" s="95"/>
      <c r="Z42" s="14" t="s">
        <v>69</v>
      </c>
      <c r="AA42" s="70" t="str">
        <f>+IF('ANSWER SHEET 2'!A1="ders",WorkSheet2!Z42," ")</f>
        <v xml:space="preserve"> </v>
      </c>
      <c r="AB42" s="13"/>
      <c r="AC42" s="13"/>
      <c r="AD42" s="95"/>
      <c r="AE42" s="14" t="s">
        <v>70</v>
      </c>
      <c r="AF42" s="70" t="str">
        <f>+IF('ANSWER SHEET 2'!A1="ders",WorkSheet2!AE42," ")</f>
        <v xml:space="preserve"> </v>
      </c>
      <c r="AG42" s="79"/>
      <c r="AH42" s="79"/>
      <c r="AJ42" s="156" t="s">
        <v>100</v>
      </c>
    </row>
    <row r="43" spans="1:38" ht="30" customHeight="1" thickBot="1">
      <c r="A43" s="52" t="s">
        <v>73</v>
      </c>
      <c r="B43" s="120"/>
      <c r="C43" s="77"/>
      <c r="D43" s="77"/>
      <c r="E43" s="89"/>
      <c r="F43" s="21">
        <f>+F14+F15+F24+F26+F28+F32</f>
        <v>0</v>
      </c>
      <c r="G43" s="97" t="str">
        <f>+IF('ANSWER SHEET 2'!A1="ders",WorkSheet2!F43," ")</f>
        <v xml:space="preserve"> </v>
      </c>
      <c r="H43" s="47">
        <f>+H14+H15+H24+H26+H28+H32</f>
        <v>6</v>
      </c>
      <c r="I43" s="47"/>
      <c r="J43" s="114"/>
      <c r="K43" s="47">
        <f>+K16+K21+K23+K29+K36</f>
        <v>0</v>
      </c>
      <c r="L43" s="97" t="str">
        <f>+IF('ANSWER SHEET 2'!A1="ders",WorkSheet2!K43," ")</f>
        <v xml:space="preserve"> </v>
      </c>
      <c r="M43" s="47">
        <f>+M16+M21+M23+M29+M36</f>
        <v>5</v>
      </c>
      <c r="N43" s="47"/>
      <c r="O43" s="115"/>
      <c r="P43" s="47">
        <f>+P6+P17+P22+P27+P30+P35</f>
        <v>0</v>
      </c>
      <c r="Q43" s="97" t="str">
        <f>+IF('ANSWER SHEET 2'!A1="ders",WorkSheet2!P43," ")</f>
        <v xml:space="preserve"> </v>
      </c>
      <c r="R43" s="47">
        <f>+R6+R17+R22+R27+R30+R35</f>
        <v>6</v>
      </c>
      <c r="S43" s="47"/>
      <c r="T43" s="115"/>
      <c r="U43" s="47">
        <f>+U5+U9+U11+U13+U20+U37</f>
        <v>0</v>
      </c>
      <c r="V43" s="97" t="str">
        <f>+IF('ANSWER SHEET 2'!A1="ders",WorkSheet2!U43," ")</f>
        <v xml:space="preserve"> </v>
      </c>
      <c r="W43" s="47">
        <f>+W5+W9+W11+W13+W20+W37</f>
        <v>6</v>
      </c>
      <c r="X43" s="47"/>
      <c r="Y43" s="115"/>
      <c r="Z43" s="47">
        <f>+Z18+Z19+Z25+Z31+Z33+Z34+Z38+Z39</f>
        <v>0</v>
      </c>
      <c r="AA43" s="97" t="str">
        <f>+IF('ANSWER SHEET 2'!A1="ders",WorkSheet2!Z43," ")</f>
        <v xml:space="preserve"> </v>
      </c>
      <c r="AB43" s="47">
        <f>+AB18+AB19+AB25+AB31+AB33+AB34+AB38+AB39</f>
        <v>8</v>
      </c>
      <c r="AC43" s="47"/>
      <c r="AD43" s="115"/>
      <c r="AE43" s="47">
        <f>+AE4+AE7+AE8+AE10+AE12</f>
        <v>0</v>
      </c>
      <c r="AF43" s="97" t="str">
        <f>+IF('ANSWER SHEET 2'!A1="ders",WorkSheet2!AE43," ")</f>
        <v xml:space="preserve"> </v>
      </c>
      <c r="AG43" s="21">
        <f>+AG4+AG7+AG8+AG10+AG12</f>
        <v>5</v>
      </c>
      <c r="AH43" s="83"/>
      <c r="AI43" s="139"/>
      <c r="AJ43" s="140" t="e">
        <f>SUM(G43+L43+Q43+V43+AA43+AF43)</f>
        <v>#VALUE!</v>
      </c>
      <c r="AK43" s="117"/>
      <c r="AL43" s="112"/>
    </row>
    <row r="44" spans="1:38" ht="31.5" customHeight="1" thickBot="1">
      <c r="A44" s="53" t="s">
        <v>72</v>
      </c>
      <c r="B44" s="120"/>
      <c r="C44" s="77"/>
      <c r="D44" s="77"/>
      <c r="E44" s="89"/>
      <c r="F44" s="47" t="e">
        <f>+F43+(F46*H43)</f>
        <v>#DIV/0!</v>
      </c>
      <c r="G44" s="97" t="str">
        <f>+IF('ANSWER SHEET 2'!A1="ders",WorkSheet2!F44," ")</f>
        <v xml:space="preserve"> </v>
      </c>
      <c r="H44" s="47"/>
      <c r="I44" s="47"/>
      <c r="J44" s="114"/>
      <c r="K44" s="47" t="e">
        <f>+K43+(K46*M43)</f>
        <v>#DIV/0!</v>
      </c>
      <c r="L44" s="97" t="str">
        <f>+IF('ANSWER SHEET 2'!A1="ders",WorkSheet2!K44," ")</f>
        <v xml:space="preserve"> </v>
      </c>
      <c r="M44" s="47"/>
      <c r="N44" s="47"/>
      <c r="O44" s="115"/>
      <c r="P44" s="47" t="e">
        <f>+P43+(P46*R43)</f>
        <v>#DIV/0!</v>
      </c>
      <c r="Q44" s="97" t="str">
        <f>+IF('ANSWER SHEET 2'!A1="ders",WorkSheet2!P44," ")</f>
        <v xml:space="preserve"> </v>
      </c>
      <c r="R44" s="47"/>
      <c r="S44" s="47"/>
      <c r="T44" s="115"/>
      <c r="U44" s="47" t="e">
        <f>+U43+(U46*W43)</f>
        <v>#DIV/0!</v>
      </c>
      <c r="V44" s="97" t="str">
        <f>+IF('ANSWER SHEET 2'!A1="ders",WorkSheet2!U44," ")</f>
        <v xml:space="preserve"> </v>
      </c>
      <c r="W44" s="47"/>
      <c r="X44" s="47"/>
      <c r="Y44" s="115"/>
      <c r="Z44" s="47" t="e">
        <f>+Z43+(Z46*AB43)</f>
        <v>#DIV/0!</v>
      </c>
      <c r="AA44" s="97" t="str">
        <f>+IF('ANSWER SHEET 2'!A1="ders",WorkSheet2!Z44," ")</f>
        <v xml:space="preserve"> </v>
      </c>
      <c r="AB44" s="47"/>
      <c r="AC44" s="47"/>
      <c r="AD44" s="115"/>
      <c r="AE44" s="47" t="e">
        <f>+AE43+(AE46*AG43)</f>
        <v>#DIV/0!</v>
      </c>
      <c r="AF44" s="97" t="str">
        <f>+IF('ANSWER SHEET 2'!A1="ders",WorkSheet2!AE44," ")</f>
        <v xml:space="preserve"> </v>
      </c>
      <c r="AG44" s="21"/>
      <c r="AH44" s="83"/>
      <c r="AI44" s="141"/>
      <c r="AJ44" s="157" t="s">
        <v>101</v>
      </c>
      <c r="AK44" s="51"/>
      <c r="AL44" s="113"/>
    </row>
    <row r="45" spans="1:38" ht="24" customHeight="1" thickBot="1">
      <c r="F45" s="49" t="s">
        <v>22</v>
      </c>
      <c r="G45" s="66" t="str">
        <f>+IF('ANSWER SHEET 2'!A1="ders",WorkSheet2!F45," ")</f>
        <v xml:space="preserve"> </v>
      </c>
      <c r="H45" s="91"/>
      <c r="I45" s="91"/>
      <c r="J45" s="91"/>
      <c r="K45" s="49" t="s">
        <v>27</v>
      </c>
      <c r="L45" s="66" t="str">
        <f>+IF('ANSWER SHEET 2'!A1="ders",WorkSheet2!K45," ")</f>
        <v xml:space="preserve"> </v>
      </c>
      <c r="M45" s="91"/>
      <c r="N45" s="91"/>
      <c r="O45" s="91"/>
      <c r="P45" s="49" t="s">
        <v>26</v>
      </c>
      <c r="Q45" s="66" t="str">
        <f>+IF('ANSWER SHEET 2'!A1="ders",WorkSheet2!P45," ")</f>
        <v xml:space="preserve"> </v>
      </c>
      <c r="R45" s="91"/>
      <c r="S45" s="91"/>
      <c r="T45" s="91"/>
      <c r="U45" s="49" t="s">
        <v>25</v>
      </c>
      <c r="V45" s="66" t="str">
        <f>+IF('ANSWER SHEET 2'!A1="ders",WorkSheet2!U45," ")</f>
        <v xml:space="preserve"> </v>
      </c>
      <c r="W45" s="91"/>
      <c r="X45" s="91"/>
      <c r="Y45" s="91"/>
      <c r="Z45" s="49" t="s">
        <v>24</v>
      </c>
      <c r="AA45" s="66" t="str">
        <f>+IF('ANSWER SHEET 2'!A1="ders",WorkSheet2!Z45," ")</f>
        <v xml:space="preserve"> </v>
      </c>
      <c r="AB45" s="91"/>
      <c r="AC45" s="91"/>
      <c r="AD45" s="91"/>
      <c r="AE45" s="49" t="s">
        <v>23</v>
      </c>
      <c r="AF45" s="66" t="str">
        <f>+IF('ANSWER SHEET 2'!A1="ders",WorkSheet2!AE45," ")</f>
        <v xml:space="preserve"> </v>
      </c>
      <c r="AG45" s="14"/>
      <c r="AH45" s="14"/>
      <c r="AI45" s="138"/>
      <c r="AJ45" s="138">
        <f>36-('ANSWER SHEET 2'!Q55)</f>
        <v>0</v>
      </c>
    </row>
    <row r="46" spans="1:38" ht="18" customHeight="1" thickBot="1">
      <c r="F46" s="48" t="e">
        <f>F43/(6-H43)</f>
        <v>#DIV/0!</v>
      </c>
      <c r="G46" s="97" t="str">
        <f>+IF('ANSWER SHEET 2'!A1="ders",WorkSheet2!F46," ")</f>
        <v xml:space="preserve"> </v>
      </c>
      <c r="H46" s="48"/>
      <c r="I46" s="48"/>
      <c r="J46" s="116"/>
      <c r="K46" s="48" t="e">
        <f>K43/(5-M43)</f>
        <v>#DIV/0!</v>
      </c>
      <c r="L46" s="97" t="str">
        <f>+IF('ANSWER SHEET 2'!A1="ders",WorkSheet2!K46," ")</f>
        <v xml:space="preserve"> </v>
      </c>
      <c r="M46" s="48"/>
      <c r="N46" s="48"/>
      <c r="O46" s="48"/>
      <c r="P46" s="48" t="e">
        <f>P43/(6-R43)</f>
        <v>#DIV/0!</v>
      </c>
      <c r="Q46" s="97" t="str">
        <f>+IF('ANSWER SHEET 2'!A1="ders",WorkSheet2!P46," ")</f>
        <v xml:space="preserve"> </v>
      </c>
      <c r="R46" s="48"/>
      <c r="S46" s="48"/>
      <c r="T46" s="48"/>
      <c r="U46" s="48" t="e">
        <f>U43/(6-W43)</f>
        <v>#DIV/0!</v>
      </c>
      <c r="V46" s="97" t="str">
        <f>+IF('ANSWER SHEET 2'!A1="ders",WorkSheet2!U46," ")</f>
        <v xml:space="preserve"> </v>
      </c>
      <c r="W46" s="48"/>
      <c r="X46" s="48"/>
      <c r="Y46" s="48"/>
      <c r="Z46" s="48" t="e">
        <f>Z43/(8-AB43)</f>
        <v>#DIV/0!</v>
      </c>
      <c r="AA46" s="97" t="str">
        <f>+IF('ANSWER SHEET 2'!A1="ders",WorkSheet2!Z46," ")</f>
        <v xml:space="preserve"> </v>
      </c>
      <c r="AB46" s="48"/>
      <c r="AC46" s="48"/>
      <c r="AD46" s="48"/>
      <c r="AE46" s="48" t="e">
        <f>AE43/(5-AG43)</f>
        <v>#DIV/0!</v>
      </c>
      <c r="AF46" s="98" t="str">
        <f>+IF('ANSWER SHEET 2'!A1="ders",WorkSheet2!AE46," ")</f>
        <v xml:space="preserve"> </v>
      </c>
      <c r="AG46" s="14"/>
      <c r="AH46" s="14"/>
      <c r="AI46" s="138"/>
      <c r="AJ46" s="140"/>
      <c r="AK46" s="90"/>
      <c r="AL46" s="112"/>
    </row>
    <row r="47" spans="1:38" ht="18">
      <c r="B47" s="184" t="str">
        <f>IF(AI47&gt;3,"This is NOT a Valid assessment, TOO MANY BLANKS"," ")</f>
        <v xml:space="preserve"> 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I47" s="142"/>
      <c r="AJ47" s="160" t="s">
        <v>103</v>
      </c>
      <c r="AK47" s="55"/>
    </row>
    <row r="48" spans="1:38" ht="18"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0">
        <f>'ANSWER SHEET 2'!Q55</f>
        <v>36</v>
      </c>
    </row>
    <row r="49" spans="36:36" ht="18">
      <c r="AJ49" s="143"/>
    </row>
    <row r="50" spans="36:36">
      <c r="AJ50" s="73" t="s">
        <v>93</v>
      </c>
    </row>
    <row r="51" spans="36:36">
      <c r="AJ51" s="73" t="e">
        <f>AJ43/AJ45</f>
        <v>#VALUE!</v>
      </c>
    </row>
    <row r="54" spans="36:36">
      <c r="AJ54" s="73" t="s">
        <v>102</v>
      </c>
    </row>
    <row r="55" spans="36:36">
      <c r="AJ55" s="73" t="e">
        <f>AJ48*AJ51</f>
        <v>#VALUE!</v>
      </c>
    </row>
    <row r="57" spans="36:36">
      <c r="AJ57" s="73" t="s">
        <v>100</v>
      </c>
    </row>
    <row r="58" spans="36:36">
      <c r="AJ58" s="73" t="e">
        <f>G43+L43+Q43+V43+AA43+AF43+AJ55</f>
        <v>#VALUE!</v>
      </c>
    </row>
  </sheetData>
  <sheetProtection password="CE1E" sheet="1" objects="1" scenarios="1"/>
  <mergeCells count="2">
    <mergeCell ref="B47:AF47"/>
    <mergeCell ref="D1:AG1"/>
  </mergeCells>
  <phoneticPr fontId="2" type="noConversion"/>
  <conditionalFormatting sqref="AG4:AH4 W20 W5 R27 W9 W37 R30 AB33:AB34 W11 AG10 M16 AB31 AB38:AB39 W13 AB18:AB19 AB25 AG7:AG8 H28 M36 R17 R22 R6 H32 M21 M23 M29 H26 R35 H14:H15 H24 F14:F15 F24 F26 F28 F32 K16 K21 K23 K29 K36 P6 P17 P22 P27 P30 P35 U5 U9 U11 U13 U20 U37 Z18:Z19 Z25 Z31 Z33:Z34 Z38:Z39 AE4 AE7:AE8 AE10 AE12 AG12:AH12">
    <cfRule type="cellIs" priority="1" stopIfTrue="1" operator="equal">
      <formula>"if o4=1 then 5"</formula>
    </cfRule>
  </conditionalFormatting>
  <conditionalFormatting sqref="I23 AC25 X25 X5 X9 X11 AC10 X13 S37 S13 S20 S27 N27 AC7:AC8 I16 X18:X20 X31:X34 N30 N35 N22:N23 N17 N6 I29 I36 X37:X39">
    <cfRule type="expression" priority="2" stopIfTrue="1">
      <formula>"&lt;0&gt;5"</formula>
    </cfRule>
  </conditionalFormatting>
  <conditionalFormatting sqref="G14:G15 G24 G26 G28 G32 L16 L21 L23 L29 L36 Q6 Q17 Q22 Q27 Q30 Q35 V5 V9 V11 V13 V20 V37 AA18:AA19 AA25 AA31 AA33:AA34 AA38:AA39 AF4 AF7:AF8 AF10 AF12">
    <cfRule type="cellIs" dxfId="5" priority="3" stopIfTrue="1" operator="equal">
      <formula>"0"</formula>
    </cfRule>
  </conditionalFormatting>
  <pageMargins left="0.25" right="0" top="0.25" bottom="0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58"/>
  <sheetViews>
    <sheetView showRowColHeaders="0" topLeftCell="D1" workbookViewId="0">
      <pane xSplit="30" ySplit="2" topLeftCell="AH3" activePane="bottomRight" state="frozen"/>
      <selection activeCell="D1" sqref="D1"/>
      <selection pane="topRight" activeCell="AH1" sqref="AH1"/>
      <selection pane="bottomLeft" activeCell="D3" sqref="D3"/>
      <selection pane="bottomRight" activeCell="AQ10" sqref="AQ10"/>
    </sheetView>
  </sheetViews>
  <sheetFormatPr defaultColWidth="8.77734375" defaultRowHeight="15"/>
  <cols>
    <col min="1" max="1" width="3.44140625" style="73" hidden="1" customWidth="1"/>
    <col min="2" max="2" width="9.21875" style="73" hidden="1" customWidth="1"/>
    <col min="3" max="3" width="2.33203125" style="73" hidden="1" customWidth="1"/>
    <col min="4" max="4" width="3" style="73" customWidth="1"/>
    <col min="5" max="5" width="7.6640625" style="73" hidden="1" customWidth="1"/>
    <col min="6" max="6" width="8.77734375" style="73" hidden="1" customWidth="1"/>
    <col min="7" max="7" width="8.77734375" style="73" customWidth="1"/>
    <col min="8" max="8" width="8.21875" style="73" hidden="1" customWidth="1"/>
    <col min="9" max="9" width="7.44140625" style="73" hidden="1" customWidth="1"/>
    <col min="10" max="10" width="0.77734375" style="73" customWidth="1"/>
    <col min="11" max="11" width="7.77734375" style="73" hidden="1" customWidth="1"/>
    <col min="12" max="12" width="7.77734375" style="73" customWidth="1"/>
    <col min="13" max="13" width="7.77734375" style="73" hidden="1" customWidth="1"/>
    <col min="14" max="14" width="8" style="73" hidden="1" customWidth="1"/>
    <col min="15" max="15" width="0.77734375" style="73" customWidth="1"/>
    <col min="16" max="16" width="7.77734375" style="73" hidden="1" customWidth="1"/>
    <col min="17" max="17" width="7.77734375" style="73" customWidth="1"/>
    <col min="18" max="18" width="7.77734375" style="73" hidden="1" customWidth="1"/>
    <col min="19" max="19" width="9" style="73" hidden="1" customWidth="1"/>
    <col min="20" max="20" width="0.77734375" style="73" customWidth="1"/>
    <col min="21" max="21" width="7.77734375" style="73" hidden="1" customWidth="1"/>
    <col min="22" max="22" width="7.77734375" style="73" customWidth="1"/>
    <col min="23" max="23" width="7.77734375" style="73" hidden="1" customWidth="1"/>
    <col min="24" max="24" width="7.21875" style="73" hidden="1" customWidth="1"/>
    <col min="25" max="25" width="0.77734375" style="73" customWidth="1"/>
    <col min="26" max="26" width="7.44140625" style="73" hidden="1" customWidth="1"/>
    <col min="27" max="27" width="7.44140625" style="73" customWidth="1"/>
    <col min="28" max="28" width="7.77734375" style="73" hidden="1" customWidth="1"/>
    <col min="29" max="29" width="8.33203125" style="73" hidden="1" customWidth="1"/>
    <col min="30" max="30" width="0.77734375" style="73" customWidth="1"/>
    <col min="31" max="31" width="6.77734375" style="73" hidden="1" customWidth="1"/>
    <col min="32" max="32" width="9.21875" style="73" customWidth="1"/>
    <col min="33" max="33" width="8.77734375" style="73" hidden="1" customWidth="1"/>
    <col min="34" max="34" width="2.44140625" style="73" hidden="1" customWidth="1"/>
    <col min="35" max="35" width="7" style="73" hidden="1" customWidth="1"/>
    <col min="36" max="36" width="4.77734375" style="73" hidden="1" customWidth="1"/>
    <col min="37" max="37" width="14.21875" style="73" hidden="1" customWidth="1"/>
    <col min="38" max="38" width="14.6640625" style="73" hidden="1" customWidth="1"/>
    <col min="39" max="41" width="8.77734375" style="73"/>
    <col min="42" max="42" width="9.6640625" style="73" customWidth="1"/>
    <col min="43" max="16384" width="8.77734375" style="73"/>
  </cols>
  <sheetData>
    <row r="1" spans="1:37" ht="19.5" customHeight="1" thickBot="1">
      <c r="C1" s="74"/>
      <c r="D1" s="185" t="str">
        <f>+IF('ANSWER SHEET 3'!A1="ders", "DERS 3"," ")</f>
        <v xml:space="preserve"> </v>
      </c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74"/>
      <c r="AI1" s="74"/>
      <c r="AJ1" s="74"/>
      <c r="AK1" s="75"/>
    </row>
    <row r="2" spans="1:37" ht="18" customHeight="1" thickBot="1">
      <c r="A2" s="109">
        <f>+'ANSWER SHEET 3'!L2</f>
        <v>0</v>
      </c>
      <c r="B2" s="111" t="str">
        <f>+IF('ANSWER SHEET 3'!A1="ders",WorkSheet3!A2," ")</f>
        <v xml:space="preserve"> </v>
      </c>
      <c r="C2" s="76" t="s">
        <v>81</v>
      </c>
      <c r="E2" s="45" t="s">
        <v>21</v>
      </c>
      <c r="F2" s="67" t="s">
        <v>65</v>
      </c>
      <c r="G2" s="92" t="str">
        <f>+IF('ANSWER SHEET 3'!A1="ders",WorkSheet3!F2," ")</f>
        <v xml:space="preserve"> </v>
      </c>
      <c r="H2" s="71" t="s">
        <v>10</v>
      </c>
      <c r="I2" s="71" t="s">
        <v>11</v>
      </c>
      <c r="J2" s="12"/>
      <c r="K2" s="72" t="s">
        <v>66</v>
      </c>
      <c r="L2" s="92" t="str">
        <f>+IF('ANSWER SHEET 3'!A1="ders",WorkSheet3!K2," ")</f>
        <v xml:space="preserve"> </v>
      </c>
      <c r="M2" s="71" t="s">
        <v>16</v>
      </c>
      <c r="N2" s="71" t="s">
        <v>12</v>
      </c>
      <c r="O2" s="12"/>
      <c r="P2" s="72" t="s">
        <v>67</v>
      </c>
      <c r="Q2" s="92" t="str">
        <f>+IF('ANSWER SHEET 3'!A1="ders",WorkSheet3!P2," ")</f>
        <v xml:space="preserve"> </v>
      </c>
      <c r="R2" s="71" t="s">
        <v>17</v>
      </c>
      <c r="S2" s="71" t="s">
        <v>13</v>
      </c>
      <c r="T2" s="12"/>
      <c r="U2" s="72" t="s">
        <v>68</v>
      </c>
      <c r="V2" s="92" t="str">
        <f>+IF('ANSWER SHEET 3'!A1="ders",WorkSheet3!U2," ")</f>
        <v xml:space="preserve"> </v>
      </c>
      <c r="W2" s="71" t="s">
        <v>18</v>
      </c>
      <c r="X2" s="71" t="s">
        <v>14</v>
      </c>
      <c r="Y2" s="12"/>
      <c r="Z2" s="72" t="s">
        <v>69</v>
      </c>
      <c r="AA2" s="92" t="str">
        <f>+IF('ANSWER SHEET 3'!A1="ders",WorkSheet3!Z2," ")</f>
        <v xml:space="preserve"> </v>
      </c>
      <c r="AB2" s="71" t="s">
        <v>19</v>
      </c>
      <c r="AC2" s="71" t="s">
        <v>15</v>
      </c>
      <c r="AD2" s="12"/>
      <c r="AE2" s="72" t="s">
        <v>70</v>
      </c>
      <c r="AF2" s="92" t="str">
        <f>+IF('ANSWER SHEET 3'!A1="ders",WorkSheet3!AE2," ")</f>
        <v xml:space="preserve"> </v>
      </c>
      <c r="AG2" s="68" t="s">
        <v>20</v>
      </c>
      <c r="AH2" s="13"/>
      <c r="AI2" s="76"/>
      <c r="AK2" s="76"/>
    </row>
    <row r="3" spans="1:37" ht="9.75" customHeight="1" thickBot="1">
      <c r="F3" s="14"/>
      <c r="G3" s="14"/>
      <c r="H3" s="14"/>
      <c r="I3" s="14"/>
      <c r="J3" s="15"/>
      <c r="K3" s="14"/>
      <c r="L3" s="69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</row>
    <row r="4" spans="1:37" ht="15.95" customHeight="1" thickBot="1">
      <c r="C4" s="77">
        <v>1</v>
      </c>
      <c r="D4" s="78" t="str">
        <f>+IF('ANSWER SHEET 3'!A1="ders",WorkSheet3!C4," ")</f>
        <v xml:space="preserve"> </v>
      </c>
      <c r="E4" s="77"/>
      <c r="F4" s="79"/>
      <c r="G4" s="79"/>
      <c r="H4" s="79"/>
      <c r="I4" s="79"/>
      <c r="J4" s="17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80">
        <f>+'ANSWER SHEET 3'!N10</f>
        <v>0</v>
      </c>
      <c r="AD4" s="79"/>
      <c r="AE4" s="81" t="str">
        <f>IF(AC4=1,5,IF(AC4=2,4,IF(AC4=3,3,IF(AC4=4,2,IF(AC4=5,1,IF(AC4=0,"0",IF(AC4="","0")))))))</f>
        <v>0</v>
      </c>
      <c r="AF4" s="78" t="str">
        <f>+IF('ANSWER SHEET 3'!A1="ders",WorkSheet3!AE4," ")</f>
        <v xml:space="preserve"> </v>
      </c>
      <c r="AG4" s="82" t="str">
        <f>IF(AC4=1,0,IF(AC4=2,0,IF(AC4=3,0,IF(AC4=4,0,IF(AC4=5,0,IF(AC4=0,"1",IF(AC4="","1",)))))))</f>
        <v>1</v>
      </c>
      <c r="AH4" s="83"/>
    </row>
    <row r="5" spans="1:37" ht="15.95" customHeight="1" thickBot="1">
      <c r="C5" s="77">
        <v>2</v>
      </c>
      <c r="D5" s="78" t="str">
        <f>+IF('ANSWER SHEET 3'!A1="ders",WorkSheet3!C5," ")</f>
        <v xml:space="preserve"> </v>
      </c>
      <c r="E5" s="77"/>
      <c r="F5" s="79"/>
      <c r="G5" s="79"/>
      <c r="H5" s="79"/>
      <c r="I5" s="79"/>
      <c r="J5" s="17"/>
      <c r="K5" s="79"/>
      <c r="L5" s="79"/>
      <c r="M5" s="79"/>
      <c r="N5" s="79"/>
      <c r="O5" s="79"/>
      <c r="P5" s="79"/>
      <c r="Q5" s="79"/>
      <c r="R5" s="79"/>
      <c r="S5" s="80">
        <f>+'ANSWER SHEET 3'!N11</f>
        <v>0</v>
      </c>
      <c r="T5" s="79"/>
      <c r="U5" s="81" t="str">
        <f>IF(S5=1,5,IF(S5=2,4,IF(S5=3,3,IF(S5=4,2,IF(S5=5,1,IF(S5=0,"0",IF(S5="","0")))))))</f>
        <v>0</v>
      </c>
      <c r="V5" s="86" t="str">
        <f>+IF('ANSWER SHEET 3'!A1="ders",WorkSheet3!U5," ")</f>
        <v xml:space="preserve"> </v>
      </c>
      <c r="W5" s="82" t="str">
        <f>IF(S5=1,0,IF(S5=2,0,IF(S5=3,0,IF(S5=4,0,IF(S5=5,0,IF(S5=0,"1",IF(S5="","1",)))))))</f>
        <v>1</v>
      </c>
      <c r="X5" s="83"/>
      <c r="Y5" s="79"/>
      <c r="Z5" s="79"/>
      <c r="AA5" s="79"/>
      <c r="AB5" s="79"/>
      <c r="AC5" s="79"/>
      <c r="AD5" s="79"/>
      <c r="AE5" s="79"/>
      <c r="AF5" s="79"/>
      <c r="AG5" s="79"/>
      <c r="AH5" s="79"/>
    </row>
    <row r="6" spans="1:37" ht="15.95" customHeight="1" thickBot="1">
      <c r="C6" s="77">
        <v>3</v>
      </c>
      <c r="D6" s="78" t="str">
        <f>+IF('ANSWER SHEET 3'!A1="ders",WorkSheet3!C6," ")</f>
        <v xml:space="preserve"> </v>
      </c>
      <c r="E6" s="77"/>
      <c r="F6" s="79"/>
      <c r="G6" s="79"/>
      <c r="H6" s="79"/>
      <c r="I6" s="79"/>
      <c r="J6" s="17"/>
      <c r="K6" s="79"/>
      <c r="L6" s="79"/>
      <c r="M6" s="79"/>
      <c r="N6" s="83">
        <f>+'ANSWER SHEET 3'!N12</f>
        <v>0</v>
      </c>
      <c r="O6" s="79"/>
      <c r="P6" s="84" t="str">
        <f>IF(N6=1,1,IF(N6=2,2,IF(N6=3,3,IF(N6=4,4,IF(N6=5,5,IF(N6=0,"0",IF(N6="","0")))))))</f>
        <v>0</v>
      </c>
      <c r="Q6" s="86" t="str">
        <f>+IF('ANSWER SHEET 3'!A1="ders",WorkSheet3!P6," ")</f>
        <v xml:space="preserve"> </v>
      </c>
      <c r="R6" s="84" t="str">
        <f>IF(N6=1,0,IF(N6=2,0,IF(N6=3,0,IF(N6=4,0,IF(N6=5,0,IF(N6=0,"1",IF(N6="","1",)))))))</f>
        <v>1</v>
      </c>
      <c r="S6" s="83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</row>
    <row r="7" spans="1:37" ht="15.95" customHeight="1" thickBot="1">
      <c r="C7" s="77">
        <v>4</v>
      </c>
      <c r="D7" s="78" t="str">
        <f>+IF('ANSWER SHEET 3'!A1="ders",WorkSheet3!C7," ")</f>
        <v xml:space="preserve"> </v>
      </c>
      <c r="E7" s="77"/>
      <c r="F7" s="79"/>
      <c r="G7" s="79"/>
      <c r="H7" s="79"/>
      <c r="I7" s="79"/>
      <c r="J7" s="17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85">
        <f>+'ANSWER SHEET 3'!N13</f>
        <v>0</v>
      </c>
      <c r="AD7" s="79"/>
      <c r="AE7" s="84" t="str">
        <f>IF(AC7=1,1,IF(AC7=2,2,IF(AC7=3,3,IF(AC7=4,4,IF(AC7=5,5,IF(AC7=0,"0",IF(AC7="","0")))))))</f>
        <v>0</v>
      </c>
      <c r="AF7" s="78" t="str">
        <f>+IF('ANSWER SHEET 3'!A1="ders",WorkSheet3!AE7," ")</f>
        <v xml:space="preserve"> </v>
      </c>
      <c r="AG7" s="84" t="str">
        <f>IF(AC7=1,0,IF(AC7=2,0,IF(AC7=3,0,IF(AC7=4,0,IF(AC7=5,0,IF(AC7=0,"1",IF(AC7="","1",)))))))</f>
        <v>1</v>
      </c>
      <c r="AH7" s="83"/>
    </row>
    <row r="8" spans="1:37" ht="15.95" customHeight="1" thickBot="1">
      <c r="C8" s="77">
        <v>5</v>
      </c>
      <c r="D8" s="78" t="str">
        <f>+IF('ANSWER SHEET 3'!A1="ders",WorkSheet3!C8," ")</f>
        <v xml:space="preserve"> </v>
      </c>
      <c r="E8" s="77"/>
      <c r="F8" s="79"/>
      <c r="G8" s="79"/>
      <c r="H8" s="79"/>
      <c r="I8" s="79"/>
      <c r="J8" s="17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83">
        <f>+'ANSWER SHEET 3'!N14</f>
        <v>0</v>
      </c>
      <c r="AD8" s="79"/>
      <c r="AE8" s="84" t="str">
        <f>IF(AC8=1,1,IF(AC8=2,2,IF(AC8=3,3,IF(AC8=4,4,IF(AC8=5,5,IF(AC8=0,"0",IF(AC8="","0")))))))</f>
        <v>0</v>
      </c>
      <c r="AF8" s="78" t="str">
        <f>+IF('ANSWER SHEET 3'!A1="ders",WorkSheet3!AE8," ")</f>
        <v xml:space="preserve"> </v>
      </c>
      <c r="AG8" s="84" t="str">
        <f>IF(AC8=1,0,IF(AC8=2,0,IF(AC8=3,0,IF(AC8=4,0,IF(AC8=5,0,IF(AC8=0,"1",IF(AC8="","1",)))))))</f>
        <v>1</v>
      </c>
      <c r="AH8" s="83"/>
    </row>
    <row r="9" spans="1:37" ht="15.95" customHeight="1" thickBot="1">
      <c r="C9" s="77">
        <v>6</v>
      </c>
      <c r="D9" s="78" t="str">
        <f>+IF('ANSWER SHEET 3'!A1="ders",WorkSheet3!C9," ")</f>
        <v xml:space="preserve"> </v>
      </c>
      <c r="E9" s="77"/>
      <c r="F9" s="79"/>
      <c r="G9" s="79"/>
      <c r="H9" s="79"/>
      <c r="I9" s="79"/>
      <c r="J9" s="17"/>
      <c r="K9" s="79"/>
      <c r="L9" s="79"/>
      <c r="M9" s="79"/>
      <c r="N9" s="79"/>
      <c r="O9" s="79"/>
      <c r="P9" s="79"/>
      <c r="Q9" s="79"/>
      <c r="R9" s="79"/>
      <c r="S9" s="80">
        <f>+'ANSWER SHEET 3'!N15</f>
        <v>0</v>
      </c>
      <c r="T9" s="79"/>
      <c r="U9" s="81" t="str">
        <f>IF(S9=1,5,IF(S9=2,4,IF(S9=3,3,IF(S9=4,2,IF(S9=5,1,IF(S9=0,"0",IF(S9="","0")))))))</f>
        <v>0</v>
      </c>
      <c r="V9" s="86" t="str">
        <f>+IF('ANSWER SHEET 3'!A1="ders",WorkSheet3!U9," ")</f>
        <v xml:space="preserve"> </v>
      </c>
      <c r="W9" s="82" t="str">
        <f>IF(S9=1,0,IF(S9=2,0,IF(S9=3,0,IF(S9=4,0,IF(S9=5,0,IF(S9=0,"1",IF(S9="","1",)))))))</f>
        <v>1</v>
      </c>
      <c r="X9" s="83"/>
      <c r="Y9" s="79"/>
      <c r="Z9" s="79"/>
      <c r="AA9" s="79"/>
      <c r="AB9" s="79"/>
      <c r="AC9" s="79"/>
      <c r="AD9" s="79"/>
      <c r="AE9" s="79"/>
      <c r="AF9" s="79"/>
      <c r="AG9" s="79"/>
      <c r="AH9" s="79"/>
    </row>
    <row r="10" spans="1:37" ht="15.95" customHeight="1" thickBot="1">
      <c r="C10" s="77">
        <v>7</v>
      </c>
      <c r="D10" s="78" t="str">
        <f>+IF('ANSWER SHEET 3'!A1="ders",WorkSheet3!C10," ")</f>
        <v xml:space="preserve"> </v>
      </c>
      <c r="E10" s="77"/>
      <c r="F10" s="79"/>
      <c r="G10" s="79"/>
      <c r="H10" s="79"/>
      <c r="I10" s="79"/>
      <c r="J10" s="17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Y10" s="79"/>
      <c r="AC10" s="80">
        <f>+'ANSWER SHEET 3'!N16</f>
        <v>0</v>
      </c>
      <c r="AD10" s="79"/>
      <c r="AE10" s="81" t="str">
        <f>IF(AC10=1,5,IF(AC10=2,4,IF(AC10=3,3,IF(AC10=4,2,IF(AC10=5,1,IF(AC10=0,"0",IF(AC10="","0")))))))</f>
        <v>0</v>
      </c>
      <c r="AF10" s="78" t="str">
        <f>+IF('ANSWER SHEET 3'!A1="ders",WorkSheet3!AE10," ")</f>
        <v xml:space="preserve"> </v>
      </c>
      <c r="AG10" s="82" t="str">
        <f>IF(AC10=1,0,IF(AC10=2,0,IF(AC10=3,0,IF(AC10=4,0,IF(AC10=5,0,IF(AC10=0,"1",IF(AC10="","1",)))))))</f>
        <v>1</v>
      </c>
      <c r="AH10" s="79"/>
    </row>
    <row r="11" spans="1:37" ht="15.95" customHeight="1" thickBot="1">
      <c r="C11" s="77">
        <v>8</v>
      </c>
      <c r="D11" s="78" t="str">
        <f>+IF('ANSWER SHEET 3'!A1="ders",WorkSheet3!C11," ")</f>
        <v xml:space="preserve"> </v>
      </c>
      <c r="E11" s="77"/>
      <c r="F11" s="79"/>
      <c r="G11" s="79"/>
      <c r="H11" s="79"/>
      <c r="I11" s="79"/>
      <c r="J11" s="17"/>
      <c r="K11" s="79"/>
      <c r="L11" s="79"/>
      <c r="M11" s="79"/>
      <c r="N11" s="79"/>
      <c r="O11" s="79"/>
      <c r="P11" s="79"/>
      <c r="Q11" s="79"/>
      <c r="R11" s="79"/>
      <c r="S11" s="80">
        <f>+'ANSWER SHEET 3'!N17</f>
        <v>0</v>
      </c>
      <c r="T11" s="79"/>
      <c r="U11" s="81" t="str">
        <f>IF(S11=1,5,IF(S11=2,4,IF(S11=3,3,IF(S11=4,2,IF(S11=5,1,IF(S11=0,"0",IF(S11="","0")))))))</f>
        <v>0</v>
      </c>
      <c r="V11" s="86" t="str">
        <f>+IF('ANSWER SHEET 3'!A1="ders",WorkSheet3!U11," ")</f>
        <v xml:space="preserve"> </v>
      </c>
      <c r="W11" s="82" t="str">
        <f>IF(S11=1,0,IF(S11=2,0,IF(S11=3,0,IF(S11=4,0,IF(S11=5,0,IF(S11=0,"1",IF(S11="","1",)))))))</f>
        <v>1</v>
      </c>
      <c r="X11" s="83"/>
      <c r="Y11" s="79"/>
      <c r="Z11" s="79"/>
      <c r="AA11" s="79"/>
      <c r="AB11" s="79"/>
      <c r="AC11" s="79"/>
      <c r="AD11" s="79"/>
      <c r="AE11" s="79"/>
      <c r="AF11" s="79"/>
      <c r="AG11" s="79"/>
      <c r="AH11" s="79"/>
    </row>
    <row r="12" spans="1:37" ht="15.95" customHeight="1" thickBot="1">
      <c r="C12" s="77">
        <v>9</v>
      </c>
      <c r="D12" s="78" t="str">
        <f>+IF('ANSWER SHEET 3'!A1="ders",WorkSheet3!C12," ")</f>
        <v xml:space="preserve"> </v>
      </c>
      <c r="E12" s="77"/>
      <c r="F12" s="79"/>
      <c r="G12" s="79"/>
      <c r="H12" s="79"/>
      <c r="I12" s="79"/>
      <c r="J12" s="17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83">
        <f>+'ANSWER SHEET 3'!N18</f>
        <v>0</v>
      </c>
      <c r="AD12" s="79"/>
      <c r="AE12" s="84" t="str">
        <f>IF(AC12=1,1,IF(AC12=2,2,IF(AC12=3,3,IF(AC12=4,4,IF(AC12=5,5,IF(AC12=0,"0",IF(AC12="","0")))))))</f>
        <v>0</v>
      </c>
      <c r="AF12" s="78" t="str">
        <f>+IF('ANSWER SHEET 3'!A1="ders",WorkSheet3!AE12," ")</f>
        <v xml:space="preserve"> </v>
      </c>
      <c r="AG12" s="84" t="str">
        <f>IF(AC12=1,0,IF(AC12=2,0,IF(AC12=3,0,IF(AC12=4,0,IF(AC12=5,0,IF(AC12=0,"1",IF(AC12="","1",)))))))</f>
        <v>1</v>
      </c>
      <c r="AH12" s="83"/>
    </row>
    <row r="13" spans="1:37" ht="15.95" customHeight="1" thickBot="1">
      <c r="C13" s="77">
        <v>10</v>
      </c>
      <c r="D13" s="78" t="str">
        <f>+IF('ANSWER SHEET 3'!A1="ders",WorkSheet3!C13," ")</f>
        <v xml:space="preserve"> </v>
      </c>
      <c r="E13" s="77"/>
      <c r="F13" s="79"/>
      <c r="G13" s="79"/>
      <c r="H13" s="79"/>
      <c r="I13" s="79"/>
      <c r="J13" s="17"/>
      <c r="K13" s="79"/>
      <c r="L13" s="79"/>
      <c r="M13" s="79"/>
      <c r="N13" s="79"/>
      <c r="O13" s="79"/>
      <c r="P13" s="79"/>
      <c r="Q13" s="79"/>
      <c r="R13" s="79"/>
      <c r="S13" s="80">
        <f>+'ANSWER SHEET 3'!N19</f>
        <v>0</v>
      </c>
      <c r="T13" s="79"/>
      <c r="U13" s="81" t="str">
        <f>IF(S13=1,5,IF(S13=2,4,IF(S13=3,3,IF(S13=4,2,IF(S13=5,1,IF(S13=0,"0",IF(S13="","0")))))))</f>
        <v>0</v>
      </c>
      <c r="V13" s="86" t="str">
        <f>+IF('ANSWER SHEET 3'!A1="ders",WorkSheet3!U13," ")</f>
        <v xml:space="preserve"> </v>
      </c>
      <c r="W13" s="82" t="str">
        <f>IF(S13=1,0,IF(S13=2,0,IF(S13=3,0,IF(S13=4,0,IF(S13=5,0,IF(S13=0,"1",IF(S13="","1",)))))))</f>
        <v>1</v>
      </c>
      <c r="X13" s="83"/>
      <c r="Y13" s="79"/>
      <c r="Z13" s="79"/>
      <c r="AA13" s="79"/>
      <c r="AB13" s="79"/>
      <c r="AC13" s="79"/>
      <c r="AD13" s="79"/>
      <c r="AE13" s="79"/>
      <c r="AF13" s="79"/>
      <c r="AG13" s="79"/>
      <c r="AH13" s="79"/>
    </row>
    <row r="14" spans="1:37" ht="15.95" customHeight="1" thickBot="1">
      <c r="C14" s="77">
        <v>11</v>
      </c>
      <c r="D14" s="78" t="str">
        <f>+IF('ANSWER SHEET 3'!A1="ders",WorkSheet3!C14," ")</f>
        <v xml:space="preserve"> </v>
      </c>
      <c r="E14" s="77">
        <f>+'ANSWER SHEET 3'!N20</f>
        <v>0</v>
      </c>
      <c r="F14" s="84" t="str">
        <f>IF(E14=1,1,IF(E14=2,2,IF(E14=3,3,IF(E14=4,4,IF(E14=5,5,IF(E14=0,"0",IF(E14="","0")))))))</f>
        <v>0</v>
      </c>
      <c r="G14" s="86" t="str">
        <f>+IF('ANSWER SHEET 3'!A1="ders",WorkSheet3!F14," ")</f>
        <v xml:space="preserve"> </v>
      </c>
      <c r="H14" s="84" t="str">
        <f>IF(E14=1,0,IF(E14=2,0,IF(E14=3,0,IF(E14=4,0,IF(E14=5,0,IF(E14=0,"1",IF(E14="","1",)))))))</f>
        <v>1</v>
      </c>
      <c r="I14" s="83"/>
      <c r="J14" s="17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</row>
    <row r="15" spans="1:37" ht="15.95" customHeight="1" thickBot="1">
      <c r="C15" s="77">
        <v>12</v>
      </c>
      <c r="D15" s="78" t="str">
        <f>+IF('ANSWER SHEET 3'!A1="ders",WorkSheet3!C15," ")</f>
        <v xml:space="preserve"> </v>
      </c>
      <c r="E15" s="77">
        <f>+'ANSWER SHEET 3'!N21</f>
        <v>0</v>
      </c>
      <c r="F15" s="84" t="str">
        <f>IF(E15=1,1,IF(E15=2,2,IF(E15=3,3,IF(E15=4,4,IF(E15=5,5,IF(E15=0,"0",IF(E15="","0")))))))</f>
        <v>0</v>
      </c>
      <c r="G15" s="86" t="str">
        <f>+IF('ANSWER SHEET 3'!A1="ders",WorkSheet3!F15," ")</f>
        <v xml:space="preserve"> </v>
      </c>
      <c r="H15" s="84" t="str">
        <f>IF(E15=1,0,IF(E15=2,0,IF(E15=3,0,IF(E15=4,0,IF(E15=5,0,IF(E15=0,"1",IF(E15="","1",)))))))</f>
        <v>1</v>
      </c>
      <c r="I15" s="83"/>
      <c r="J15" s="17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</row>
    <row r="16" spans="1:37" ht="15.95" customHeight="1" thickBot="1">
      <c r="C16" s="77">
        <v>13</v>
      </c>
      <c r="D16" s="78" t="str">
        <f>+IF('ANSWER SHEET 3'!A1="ders",WorkSheet3!C16," ")</f>
        <v xml:space="preserve"> </v>
      </c>
      <c r="E16" s="77"/>
      <c r="F16" s="79"/>
      <c r="G16" s="79"/>
      <c r="H16" s="79"/>
      <c r="I16" s="83">
        <f>+'ANSWER SHEET 3'!N22</f>
        <v>0</v>
      </c>
      <c r="J16" s="17"/>
      <c r="K16" s="84" t="str">
        <f>IF(I16=1,1,IF(I16=2,2,IF(I16=3,3,IF(I16=4,4,IF(I16=5,5,IF(I16=0,"0",IF(I16="","0")))))))</f>
        <v>0</v>
      </c>
      <c r="L16" s="86" t="str">
        <f>+IF('ANSWER SHEET 3'!A1="ders",WorkSheet3!K16," ")</f>
        <v xml:space="preserve"> </v>
      </c>
      <c r="M16" s="84" t="str">
        <f>IF(I16=1,0,IF(I16=2,0,IF(I16=3,0,IF(I16=4,0,IF(I16=5,0,IF(I16=0,"1",IF(I16="","1",)))))))</f>
        <v>1</v>
      </c>
      <c r="N16" s="83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</row>
    <row r="17" spans="3:34" ht="15.95" customHeight="1" thickBot="1">
      <c r="C17" s="77">
        <v>14</v>
      </c>
      <c r="D17" s="78" t="str">
        <f>+IF('ANSWER SHEET 3'!A1="ders",WorkSheet3!C17," ")</f>
        <v xml:space="preserve"> </v>
      </c>
      <c r="E17" s="77"/>
      <c r="F17" s="79"/>
      <c r="G17" s="79"/>
      <c r="H17" s="79"/>
      <c r="I17" s="79"/>
      <c r="J17" s="17"/>
      <c r="K17" s="79"/>
      <c r="L17" s="79"/>
      <c r="M17" s="79"/>
      <c r="N17" s="83">
        <f>+'ANSWER SHEET 3'!N23</f>
        <v>0</v>
      </c>
      <c r="O17" s="79"/>
      <c r="P17" s="84" t="str">
        <f>IF(N17=1,1,IF(N17=2,2,IF(N17=3,3,IF(N17=4,4,IF(N17=5,5,IF(N17=0,"0",IF(N17="","0")))))))</f>
        <v>0</v>
      </c>
      <c r="Q17" s="86" t="str">
        <f>+IF('ANSWER SHEET 3'!A1="ders",WorkSheet3!P17," ")</f>
        <v xml:space="preserve"> </v>
      </c>
      <c r="R17" s="84" t="str">
        <f>IF(N17=1,0,IF(N17=2,0,IF(N17=3,0,IF(N17=4,0,IF(N17=5,0,IF(N17=0,"1",IF(N17="","1",)))))))</f>
        <v>1</v>
      </c>
      <c r="S17" s="83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</row>
    <row r="18" spans="3:34" ht="15.95" customHeight="1" thickBot="1">
      <c r="C18" s="77">
        <v>15</v>
      </c>
      <c r="D18" s="78" t="str">
        <f>+IF('ANSWER SHEET 3'!A1="ders",WorkSheet3!C18," ")</f>
        <v xml:space="preserve"> </v>
      </c>
      <c r="E18" s="77"/>
      <c r="F18" s="79"/>
      <c r="G18" s="79"/>
      <c r="H18" s="79"/>
      <c r="I18" s="79"/>
      <c r="J18" s="17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83">
        <f>+'ANSWER SHEET 3'!N24</f>
        <v>0</v>
      </c>
      <c r="Y18" s="79"/>
      <c r="Z18" s="84" t="str">
        <f>IF(X18=1,1,IF(X18=2,2,IF(X18=3,3,IF(X18=4,4,IF(X18=5,5,IF(X18=0,"0",IF(X18="","0")))))))</f>
        <v>0</v>
      </c>
      <c r="AA18" s="78" t="str">
        <f>+IF('ANSWER SHEET 3'!A1="ders",WorkSheet3!Z18," ")</f>
        <v xml:space="preserve"> </v>
      </c>
      <c r="AB18" s="84" t="str">
        <f>IF(X18=1,0,IF(X18=2,0,IF(X18=3,0,IF(X18=4,0,IF(X18=5,0,IF(X18=0,"1",IF(X18="","1",)))))))</f>
        <v>1</v>
      </c>
      <c r="AC18" s="83"/>
      <c r="AD18" s="79"/>
      <c r="AE18" s="79"/>
      <c r="AF18" s="79"/>
      <c r="AG18" s="79"/>
      <c r="AH18" s="79"/>
    </row>
    <row r="19" spans="3:34" ht="15.95" customHeight="1" thickBot="1">
      <c r="C19" s="77">
        <v>16</v>
      </c>
      <c r="D19" s="78" t="str">
        <f>+IF('ANSWER SHEET 3'!A1="ders",WorkSheet3!C19," ")</f>
        <v xml:space="preserve"> </v>
      </c>
      <c r="E19" s="77"/>
      <c r="F19" s="79"/>
      <c r="G19" s="79"/>
      <c r="H19" s="79"/>
      <c r="I19" s="79"/>
      <c r="J19" s="17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83">
        <f>+'ANSWER SHEET 3'!N25</f>
        <v>0</v>
      </c>
      <c r="Y19" s="79"/>
      <c r="Z19" s="84" t="str">
        <f>IF(X19=1,1,IF(X19=2,2,IF(X19=3,3,IF(X19=4,4,IF(X19=5,5,IF(X19=0,"0",IF(X19="","0")))))))</f>
        <v>0</v>
      </c>
      <c r="AA19" s="78" t="str">
        <f>+IF('ANSWER SHEET 3'!A1="ders",WorkSheet3!Z19," ")</f>
        <v xml:space="preserve"> </v>
      </c>
      <c r="AB19" s="84" t="str">
        <f>IF(X19=1,0,IF(X19=2,0,IF(X19=3,0,IF(X19=4,0,IF(X19=5,0,IF(X19=0,"1",IF(X19="","1",)))))))</f>
        <v>1</v>
      </c>
      <c r="AC19" s="83"/>
      <c r="AD19" s="79"/>
      <c r="AE19" s="79"/>
      <c r="AF19" s="79"/>
      <c r="AG19" s="79"/>
      <c r="AH19" s="79"/>
    </row>
    <row r="20" spans="3:34" ht="15.95" customHeight="1" thickBot="1">
      <c r="C20" s="77">
        <v>17</v>
      </c>
      <c r="D20" s="78" t="str">
        <f>+IF('ANSWER SHEET 3'!A1="ders",WorkSheet3!C20," ")</f>
        <v xml:space="preserve"> </v>
      </c>
      <c r="E20" s="77"/>
      <c r="F20" s="79"/>
      <c r="G20" s="79"/>
      <c r="H20" s="79"/>
      <c r="I20" s="79"/>
      <c r="J20" s="17"/>
      <c r="K20" s="79"/>
      <c r="L20" s="79"/>
      <c r="M20" s="79"/>
      <c r="N20" s="79"/>
      <c r="O20" s="79"/>
      <c r="P20" s="79"/>
      <c r="Q20" s="79"/>
      <c r="R20" s="79"/>
      <c r="S20" s="80">
        <f>+'ANSWER SHEET 3'!N26</f>
        <v>0</v>
      </c>
      <c r="T20" s="79"/>
      <c r="U20" s="81" t="str">
        <f>IF(S20=1,5,IF(S20=2,4,IF(S20=3,3,IF(S20=4,2,IF(S20=5,1,IF(S20=0,"0",IF(S20="","0")))))))</f>
        <v>0</v>
      </c>
      <c r="V20" s="86" t="str">
        <f>+IF('ANSWER SHEET 3'!A1="ders",WorkSheet3!U20," ")</f>
        <v xml:space="preserve"> </v>
      </c>
      <c r="W20" s="82" t="str">
        <f>IF(S20=1,0,IF(S20=2,0,IF(S20=3,0,IF(S20=4,0,IF(S20=5,0,IF(S20=0,"1",IF(S20="","1",)))))))</f>
        <v>1</v>
      </c>
      <c r="X20" s="83"/>
      <c r="Y20" s="79"/>
      <c r="Z20" s="79"/>
      <c r="AA20" s="79"/>
      <c r="AB20" s="79"/>
      <c r="AC20" s="79"/>
      <c r="AD20" s="79"/>
      <c r="AE20" s="79"/>
      <c r="AF20" s="79"/>
      <c r="AG20" s="79"/>
      <c r="AH20" s="79"/>
    </row>
    <row r="21" spans="3:34" ht="15.95" customHeight="1" thickBot="1">
      <c r="C21" s="77">
        <v>18</v>
      </c>
      <c r="D21" s="78" t="str">
        <f>+IF('ANSWER SHEET 3'!A1="ders",WorkSheet3!C21," ")</f>
        <v xml:space="preserve"> </v>
      </c>
      <c r="E21" s="77"/>
      <c r="F21" s="79"/>
      <c r="G21" s="79"/>
      <c r="H21" s="79"/>
      <c r="I21" s="83">
        <f>+'ANSWER SHEET 3'!N27</f>
        <v>0</v>
      </c>
      <c r="J21" s="17"/>
      <c r="K21" s="84" t="str">
        <f>IF(I21=1,1,IF(I21=2,2,IF(I21=3,3,IF(I21=4,4,IF(I21=5,5,IF(I21=0,"0",IF(I21="","0")))))))</f>
        <v>0</v>
      </c>
      <c r="L21" s="86" t="str">
        <f>+IF('ANSWER SHEET 3'!A1="ders",WorkSheet3!K21," ")</f>
        <v xml:space="preserve"> </v>
      </c>
      <c r="M21" s="84" t="str">
        <f>IF(I21=1,0,IF(I21=2,0,IF(I21=3,0,IF(I21=4,0,IF(I21=5,0,IF(I21=0,"1",IF(I21="","1",)))))))</f>
        <v>1</v>
      </c>
      <c r="N21" s="83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</row>
    <row r="22" spans="3:34" ht="15.95" customHeight="1" thickBot="1">
      <c r="C22" s="77">
        <v>19</v>
      </c>
      <c r="D22" s="78" t="str">
        <f>+IF('ANSWER SHEET 3'!A1="ders",WorkSheet3!C22," ")</f>
        <v xml:space="preserve"> </v>
      </c>
      <c r="E22" s="77"/>
      <c r="F22" s="79"/>
      <c r="G22" s="79"/>
      <c r="H22" s="79"/>
      <c r="I22" s="79"/>
      <c r="J22" s="17"/>
      <c r="K22" s="79"/>
      <c r="L22" s="79"/>
      <c r="M22" s="79"/>
      <c r="N22" s="83">
        <f>+'ANSWER SHEET 3'!N28</f>
        <v>0</v>
      </c>
      <c r="O22" s="79"/>
      <c r="P22" s="84" t="str">
        <f>IF(N22=1,1,IF(N22=2,2,IF(N22=3,3,IF(N22=4,4,IF(N22=5,5,IF(N22=0,"0",IF(N22="","0")))))))</f>
        <v>0</v>
      </c>
      <c r="Q22" s="86" t="str">
        <f>+IF('ANSWER SHEET 3'!A1="ders",WorkSheet3!P22," ")</f>
        <v xml:space="preserve"> </v>
      </c>
      <c r="R22" s="84" t="str">
        <f>IF(N22=1,0,IF(N22=2,0,IF(N22=3,0,IF(N22=4,0,IF(N22=5,0,IF(N22=0,"1",IF(N22="","1",)))))))</f>
        <v>1</v>
      </c>
      <c r="S22" s="83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</row>
    <row r="23" spans="3:34" ht="15.95" customHeight="1" thickBot="1">
      <c r="C23" s="77">
        <v>20</v>
      </c>
      <c r="D23" s="78" t="str">
        <f>+IF('ANSWER SHEET 3'!A1="ders",WorkSheet3!C23," ")</f>
        <v xml:space="preserve"> </v>
      </c>
      <c r="E23" s="77"/>
      <c r="F23" s="79"/>
      <c r="G23" s="79"/>
      <c r="H23" s="79"/>
      <c r="I23" s="80">
        <f>+'ANSWER SHEET 3'!N29</f>
        <v>0</v>
      </c>
      <c r="J23" s="17"/>
      <c r="K23" s="81" t="str">
        <f>IF(I23=1,5,IF(I23=2,4,IF(I23=3,3,IF(I23=4,2,IF(I23=5,1,IF(I23=0,"0",IF(I23="","0")))))))</f>
        <v>0</v>
      </c>
      <c r="L23" s="86" t="str">
        <f>+IF('ANSWER SHEET 3'!A1="ders",WorkSheet3!K23," ")</f>
        <v xml:space="preserve"> </v>
      </c>
      <c r="M23" s="82" t="str">
        <f>IF(I23=1,0,IF(I23=2,0,IF(I23=3,0,IF(I23=4,0,IF(I23=5,0,IF(I23=0,"1",IF(I23="","1",)))))))</f>
        <v>1</v>
      </c>
      <c r="N23" s="83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</row>
    <row r="24" spans="3:34" ht="15.95" customHeight="1" thickBot="1">
      <c r="C24" s="77">
        <v>21</v>
      </c>
      <c r="D24" s="78" t="str">
        <f>+IF('ANSWER SHEET 3'!A1="ders",WorkSheet3!C24," ")</f>
        <v xml:space="preserve"> </v>
      </c>
      <c r="E24" s="77">
        <f>+'ANSWER SHEET 3'!N30</f>
        <v>0</v>
      </c>
      <c r="F24" s="84" t="str">
        <f>IF(E24=1,1,IF(E24=2,2,IF(E24=3,3,IF(E24=4,4,IF(E24=5,5,IF(E24=0,"0",IF(E24="","0")))))))</f>
        <v>0</v>
      </c>
      <c r="G24" s="86" t="str">
        <f>+IF('ANSWER SHEET 3'!A1="ders",WorkSheet3!F24," ")</f>
        <v xml:space="preserve"> </v>
      </c>
      <c r="H24" s="84" t="str">
        <f>IF(E24=1,0,IF(E24=2,0,IF(E24=3,0,IF(E24=4,0,IF(E24=5,0,IF(E24=0,"1",IF(E24="","1",)))))))</f>
        <v>1</v>
      </c>
      <c r="I24" s="83"/>
      <c r="J24" s="17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</row>
    <row r="25" spans="3:34" ht="15.95" customHeight="1" thickBot="1">
      <c r="C25" s="77">
        <v>22</v>
      </c>
      <c r="D25" s="78" t="str">
        <f>+IF('ANSWER SHEET 3'!A1="ders",WorkSheet3!C25," ")</f>
        <v xml:space="preserve"> </v>
      </c>
      <c r="E25" s="77"/>
      <c r="F25" s="83"/>
      <c r="G25" s="83"/>
      <c r="H25" s="83"/>
      <c r="I25" s="83"/>
      <c r="J25" s="17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83">
        <f>+'ANSWER SHEET 3'!N31</f>
        <v>0</v>
      </c>
      <c r="Y25" s="79"/>
      <c r="Z25" s="81" t="str">
        <f>IF(X25=1,5,IF(X25=2,4,IF(X25=3,3,IF(X25=4,2,IF(X25=5,1,IF(X25=0,"0",IF(X25="","0")))))))</f>
        <v>0</v>
      </c>
      <c r="AA25" s="78" t="str">
        <f>+IF('ANSWER SHEET 3'!A1="ders",WorkSheet3!Z25," ")</f>
        <v xml:space="preserve"> </v>
      </c>
      <c r="AB25" s="82" t="str">
        <f>IF(X25=1,0,IF(X25=2,0,IF(X25=3,0,IF(X25=4,0,IF(X25=5,0,IF(X25=0,"1",IF(X25="","1",)))))))</f>
        <v>1</v>
      </c>
      <c r="AC25" s="83"/>
      <c r="AD25" s="79"/>
      <c r="AE25" s="79"/>
      <c r="AF25" s="79"/>
      <c r="AG25" s="79"/>
      <c r="AH25" s="79"/>
    </row>
    <row r="26" spans="3:34" ht="15.95" customHeight="1" thickBot="1">
      <c r="C26" s="77">
        <v>23</v>
      </c>
      <c r="D26" s="78" t="str">
        <f>+IF('ANSWER SHEET 3'!A1="ders",WorkSheet3!C26," ")</f>
        <v xml:space="preserve"> </v>
      </c>
      <c r="E26" s="77">
        <f>+'ANSWER SHEET 3'!N32</f>
        <v>0</v>
      </c>
      <c r="F26" s="84" t="str">
        <f>IF(E26=1,1,IF(E26=2,2,IF(E26=3,3,IF(E26=4,4,IF(E26=5,5,IF(E26=0,"0",IF(E26="","0")))))))</f>
        <v>0</v>
      </c>
      <c r="G26" s="86" t="str">
        <f>+IF('ANSWER SHEET 3'!A1="ders",WorkSheet3!F26," ")</f>
        <v xml:space="preserve"> </v>
      </c>
      <c r="H26" s="84" t="str">
        <f>IF(E26=1,0,IF(E26=2,0,IF(E26=3,0,IF(E26=4,0,IF(E26=5,0,IF(E26=0,"1",IF(E26="","1",)))))))</f>
        <v>1</v>
      </c>
      <c r="I26" s="83"/>
      <c r="J26" s="17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</row>
    <row r="27" spans="3:34" ht="15.95" customHeight="1" thickBot="1">
      <c r="C27" s="77">
        <v>24</v>
      </c>
      <c r="D27" s="78" t="str">
        <f>+IF('ANSWER SHEET 3'!A1="ders",WorkSheet3!C27," ")</f>
        <v xml:space="preserve"> </v>
      </c>
      <c r="E27" s="77"/>
      <c r="F27" s="83"/>
      <c r="G27" s="83"/>
      <c r="H27" s="83"/>
      <c r="I27" s="83"/>
      <c r="J27" s="17"/>
      <c r="K27" s="79"/>
      <c r="L27" s="79"/>
      <c r="M27" s="79"/>
      <c r="N27" s="80">
        <f>+'ANSWER SHEET 3'!N33</f>
        <v>0</v>
      </c>
      <c r="O27" s="79"/>
      <c r="P27" s="81" t="str">
        <f>IF(N27=1,5,IF(N27=2,4,IF(N27=3,3,IF(N27=4,2,IF(N27=5,1,IF(N27=0,"0",IF(N27="","0")))))))</f>
        <v>0</v>
      </c>
      <c r="Q27" s="86" t="str">
        <f>+IF('ANSWER SHEET 3'!A1="ders",WorkSheet3!P27," ")</f>
        <v xml:space="preserve"> </v>
      </c>
      <c r="R27" s="82" t="str">
        <f>IF(N27=1,0,IF(N27=2,0,IF(N27=3,0,IF(N27=4,0,IF(N27=5,0,IF(N27=0,"1",IF(N27="","1",)))))))</f>
        <v>1</v>
      </c>
      <c r="S27" s="83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</row>
    <row r="28" spans="3:34" ht="15.95" customHeight="1" thickBot="1">
      <c r="C28" s="77">
        <v>25</v>
      </c>
      <c r="D28" s="78" t="str">
        <f>+IF('ANSWER SHEET 3'!A1="ders",WorkSheet3!C28," ")</f>
        <v xml:space="preserve"> </v>
      </c>
      <c r="E28" s="77">
        <f>+'ANSWER SHEET 3'!N34</f>
        <v>0</v>
      </c>
      <c r="F28" s="84" t="str">
        <f>IF(E28=1,1,IF(E28=2,2,IF(E28=3,3,IF(E28=4,4,IF(E28=5,5,IF(E28=0,"0",IF(E28="","0")))))))</f>
        <v>0</v>
      </c>
      <c r="G28" s="86" t="str">
        <f>+IF('ANSWER SHEET 3'!A1="ders",WorkSheet3!F28," ")</f>
        <v xml:space="preserve"> </v>
      </c>
      <c r="H28" s="84" t="str">
        <f>IF(E28=1,0,IF(E28=2,0,IF(E28=3,0,IF(E28=4,0,IF(E28=5,0,IF(E28=0,"1",IF(E28="","1",)))))))</f>
        <v>1</v>
      </c>
      <c r="I28" s="83"/>
      <c r="J28" s="17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</row>
    <row r="29" spans="3:34" ht="15.95" customHeight="1" thickBot="1">
      <c r="C29" s="77">
        <v>26</v>
      </c>
      <c r="D29" s="78" t="str">
        <f>+IF('ANSWER SHEET 3'!A1="ders",WorkSheet3!C29," ")</f>
        <v xml:space="preserve"> </v>
      </c>
      <c r="E29" s="77"/>
      <c r="F29" s="79"/>
      <c r="G29" s="79"/>
      <c r="H29" s="79"/>
      <c r="I29" s="83">
        <f>+'ANSWER SHEET 3'!N35</f>
        <v>0</v>
      </c>
      <c r="J29" s="17"/>
      <c r="K29" s="84" t="str">
        <f>IF(I29=1,1,IF(I29=2,2,IF(I29=3,3,IF(I29=4,4,IF(I29=5,5,IF(I29=0,"0",IF(I29="","0")))))))</f>
        <v>0</v>
      </c>
      <c r="L29" s="86" t="str">
        <f>+IF('ANSWER SHEET 3'!A1="ders",WorkSheet3!K29," ")</f>
        <v xml:space="preserve"> </v>
      </c>
      <c r="M29" s="84" t="str">
        <f>IF(I29=1,0,IF(I29=2,0,IF(I29=3,0,IF(I29=4,0,IF(I29=5,0,IF(I29=0,"1",IF(I29="","1",)))))))</f>
        <v>1</v>
      </c>
      <c r="N29" s="8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</row>
    <row r="30" spans="3:34" ht="15.95" customHeight="1" thickBot="1">
      <c r="C30" s="77">
        <v>27</v>
      </c>
      <c r="D30" s="78" t="str">
        <f>+IF('ANSWER SHEET 3'!A1="ders",WorkSheet3!C30," ")</f>
        <v xml:space="preserve"> </v>
      </c>
      <c r="E30" s="77"/>
      <c r="F30" s="79"/>
      <c r="G30" s="79"/>
      <c r="H30" s="79"/>
      <c r="I30" s="79"/>
      <c r="J30" s="17"/>
      <c r="K30" s="79"/>
      <c r="L30" s="79"/>
      <c r="M30" s="79"/>
      <c r="N30" s="83">
        <f>+'ANSWER SHEET 3'!N36</f>
        <v>0</v>
      </c>
      <c r="O30" s="79"/>
      <c r="P30" s="84" t="str">
        <f>IF(N30=1,1,IF(N30=2,2,IF(N30=3,3,IF(N30=4,4,IF(N30=5,5,IF(N30=0,"0",IF(N30="","0")))))))</f>
        <v>0</v>
      </c>
      <c r="Q30" s="86" t="str">
        <f>+IF('ANSWER SHEET 3'!A1="ders",WorkSheet3!P30," ")</f>
        <v xml:space="preserve"> </v>
      </c>
      <c r="R30" s="84" t="str">
        <f>IF(N30=1,0,IF(N30=2,0,IF(N30=3,0,IF(N30=4,0,IF(N30=5,0,IF(N30=0,"1",IF(N30="","1",)))))))</f>
        <v>1</v>
      </c>
      <c r="S30" s="83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</row>
    <row r="31" spans="3:34" ht="15.95" customHeight="1" thickBot="1">
      <c r="C31" s="77">
        <v>28</v>
      </c>
      <c r="D31" s="78" t="str">
        <f>+IF('ANSWER SHEET 3'!A1="ders",WorkSheet3!C31," ")</f>
        <v xml:space="preserve"> </v>
      </c>
      <c r="E31" s="77"/>
      <c r="F31" s="79"/>
      <c r="G31" s="79"/>
      <c r="H31" s="79"/>
      <c r="I31" s="79"/>
      <c r="J31" s="1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3">
        <f>+'ANSWER SHEET 3'!N37</f>
        <v>0</v>
      </c>
      <c r="Y31" s="79"/>
      <c r="Z31" s="84" t="str">
        <f>IF(X31=1,1,IF(X31=2,2,IF(X31=3,3,IF(X31=4,4,IF(X31=5,5,IF(X31=0,"0",IF(X31="","0")))))))</f>
        <v>0</v>
      </c>
      <c r="AA31" s="78" t="str">
        <f>+IF('ANSWER SHEET 3'!A1="ders",WorkSheet3!Z31," ")</f>
        <v xml:space="preserve"> </v>
      </c>
      <c r="AB31" s="84" t="str">
        <f>IF(X31=1,0,IF(X31=2,0,IF(X31=3,0,IF(X31=4,0,IF(X31=5,0,IF(X31=0,"1",IF(X31="","1",)))))))</f>
        <v>1</v>
      </c>
      <c r="AC31" s="83"/>
      <c r="AD31" s="79"/>
      <c r="AE31" s="79"/>
      <c r="AF31" s="79"/>
      <c r="AG31" s="79"/>
      <c r="AH31" s="79"/>
    </row>
    <row r="32" spans="3:34" ht="15.95" customHeight="1" thickBot="1">
      <c r="C32" s="77">
        <v>29</v>
      </c>
      <c r="D32" s="78" t="str">
        <f>+IF('ANSWER SHEET 3'!A1="ders",WorkSheet3!C32," ")</f>
        <v xml:space="preserve"> </v>
      </c>
      <c r="E32" s="77">
        <f>+'ANSWER SHEET 3'!N38</f>
        <v>0</v>
      </c>
      <c r="F32" s="84" t="str">
        <f>IF(E32=1,1,IF(E32=2,2,IF(E32=3,3,IF(E32=4,4,IF(E32=5,5,IF(E32=0,"0",IF(E32="","0")))))))</f>
        <v>0</v>
      </c>
      <c r="G32" s="86" t="str">
        <f>+IF('ANSWER SHEET 3'!A1="ders",WorkSheet3!F32," ")</f>
        <v xml:space="preserve"> </v>
      </c>
      <c r="H32" s="84" t="str">
        <f>IF(E32=1,0,IF(E32=2,0,IF(E32=3,0,IF(E32=4,0,IF(E32=5,0,IF(E32=0,"1",IF(E32="","1",)))))))</f>
        <v>1</v>
      </c>
      <c r="I32" s="83"/>
      <c r="J32" s="17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83"/>
      <c r="Y32" s="79"/>
      <c r="Z32" s="79"/>
      <c r="AA32" s="79"/>
      <c r="AB32" s="79"/>
      <c r="AC32" s="79"/>
      <c r="AD32" s="79"/>
      <c r="AE32" s="79"/>
      <c r="AF32" s="79"/>
      <c r="AG32" s="79"/>
      <c r="AH32" s="79"/>
    </row>
    <row r="33" spans="1:38" ht="15.95" customHeight="1" thickBot="1">
      <c r="C33" s="77">
        <v>30</v>
      </c>
      <c r="D33" s="78" t="str">
        <f>+IF('ANSWER SHEET 3'!A1="ders",WorkSheet3!C33," ")</f>
        <v xml:space="preserve"> </v>
      </c>
      <c r="E33" s="77"/>
      <c r="F33" s="79"/>
      <c r="G33" s="79"/>
      <c r="H33" s="79"/>
      <c r="I33" s="79"/>
      <c r="J33" s="17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83">
        <f>+'ANSWER SHEET 3'!N39</f>
        <v>0</v>
      </c>
      <c r="Y33" s="79"/>
      <c r="Z33" s="84" t="str">
        <f>IF(X33=1,1,IF(X33=2,2,IF(X33=3,3,IF(X33=4,4,IF(X33=5,5,IF(X33=0,"0",IF(X33="","0")))))))</f>
        <v>0</v>
      </c>
      <c r="AA33" s="78" t="str">
        <f>+IF('ANSWER SHEET 3'!A1="ders",WorkSheet3!Z33," ")</f>
        <v xml:space="preserve"> </v>
      </c>
      <c r="AB33" s="84" t="str">
        <f>IF(X33=1,0,IF(X33=2,0,IF(X33=3,0,IF(X33=4,0,IF(X33=5,0,IF(X33=0,"1",IF(X33="","1",)))))))</f>
        <v>1</v>
      </c>
      <c r="AC33" s="83"/>
      <c r="AD33" s="79"/>
      <c r="AE33" s="79"/>
      <c r="AF33" s="79"/>
      <c r="AG33" s="79"/>
      <c r="AH33" s="79"/>
    </row>
    <row r="34" spans="1:38" ht="15.95" customHeight="1" thickBot="1">
      <c r="C34" s="77">
        <v>31</v>
      </c>
      <c r="D34" s="78" t="str">
        <f>+IF('ANSWER SHEET 3'!A1="ders",WorkSheet3!C34," ")</f>
        <v xml:space="preserve"> </v>
      </c>
      <c r="E34" s="77"/>
      <c r="F34" s="79"/>
      <c r="G34" s="79"/>
      <c r="H34" s="79"/>
      <c r="I34" s="79"/>
      <c r="J34" s="17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3">
        <f>+'ANSWER SHEET 3'!N40</f>
        <v>0</v>
      </c>
      <c r="Y34" s="79"/>
      <c r="Z34" s="84" t="str">
        <f>IF(X34=1,1,IF(X34=2,2,IF(X34=3,3,IF(X34=4,4,IF(X34=5,5,IF(X34=0,"0",IF(X34="","0")))))))</f>
        <v>0</v>
      </c>
      <c r="AA34" s="78" t="str">
        <f>+IF('ANSWER SHEET 3'!A1="ders",WorkSheet3!Z34," ")</f>
        <v xml:space="preserve"> </v>
      </c>
      <c r="AB34" s="84" t="str">
        <f>IF(X34=1,0,IF(X34=2,0,IF(X34=3,0,IF(X34=4,0,IF(X34=5,0,IF(X34=0,"1",IF(X34="","1",)))))))</f>
        <v>1</v>
      </c>
      <c r="AC34" s="83"/>
      <c r="AD34" s="79"/>
      <c r="AE34" s="79"/>
      <c r="AF34" s="79"/>
      <c r="AG34" s="79"/>
      <c r="AH34" s="79"/>
    </row>
    <row r="35" spans="1:38" ht="15.95" customHeight="1" thickBot="1">
      <c r="C35" s="77">
        <v>32</v>
      </c>
      <c r="D35" s="78" t="str">
        <f>+IF('ANSWER SHEET 3'!A1="ders",WorkSheet3!C35," ")</f>
        <v xml:space="preserve"> </v>
      </c>
      <c r="E35" s="77"/>
      <c r="F35" s="79"/>
      <c r="G35" s="79"/>
      <c r="H35" s="79"/>
      <c r="I35" s="79"/>
      <c r="J35" s="17"/>
      <c r="K35" s="79"/>
      <c r="L35" s="79"/>
      <c r="M35" s="79"/>
      <c r="N35" s="83">
        <f>+'ANSWER SHEET 3'!N41</f>
        <v>0</v>
      </c>
      <c r="O35" s="79"/>
      <c r="P35" s="84" t="str">
        <f>IF(N35=1,1,IF(N35=2,2,IF(N35=3,3,IF(N35=4,4,IF(N35=5,5,IF(N35=0,"0",IF(N35="","0")))))))</f>
        <v>0</v>
      </c>
      <c r="Q35" s="86" t="str">
        <f>+IF('ANSWER SHEET 3'!A1="ders",WorkSheet3!P35," ")</f>
        <v xml:space="preserve"> </v>
      </c>
      <c r="R35" s="84" t="str">
        <f>IF(N35=1,0,IF(N35=2,0,IF(N35=3,0,IF(N35=4,0,IF(N35=5,0,IF(N35=0,"1",IF(N35="","1",)))))))</f>
        <v>1</v>
      </c>
      <c r="S35" s="83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</row>
    <row r="36" spans="1:38" ht="15.95" customHeight="1" thickBot="1">
      <c r="C36" s="77">
        <v>33</v>
      </c>
      <c r="D36" s="78" t="str">
        <f>+IF('ANSWER SHEET 3'!A1="ders",WorkSheet3!C36," ")</f>
        <v xml:space="preserve"> </v>
      </c>
      <c r="E36" s="77"/>
      <c r="F36" s="79"/>
      <c r="G36" s="79"/>
      <c r="H36" s="79"/>
      <c r="I36" s="83">
        <f>+'ANSWER SHEET 3'!N42</f>
        <v>0</v>
      </c>
      <c r="J36" s="17"/>
      <c r="K36" s="84" t="str">
        <f>IF(I36=1,1,IF(I36=2,2,IF(I36=3,3,IF(I36=4,4,IF(I36=5,5,IF(I36=0,"0",IF(I36="","0")))))))</f>
        <v>0</v>
      </c>
      <c r="L36" s="86" t="str">
        <f>+IF('ANSWER SHEET 3'!A1="ders",WorkSheet3!K36," ")</f>
        <v xml:space="preserve"> </v>
      </c>
      <c r="M36" s="84" t="str">
        <f>IF(I36=1,0,IF(I36=2,0,IF(I36=3,0,IF(I36=4,0,IF(I36=5,0,IF(I36=0,"1",IF(I36="","1",)))))))</f>
        <v>1</v>
      </c>
      <c r="N36" s="83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</row>
    <row r="37" spans="1:38" ht="15.95" customHeight="1" thickBot="1">
      <c r="C37" s="77">
        <v>34</v>
      </c>
      <c r="D37" s="78" t="str">
        <f>+IF('ANSWER SHEET 3'!A1="ders",WorkSheet3!C37," ")</f>
        <v xml:space="preserve"> </v>
      </c>
      <c r="E37" s="77"/>
      <c r="F37" s="79"/>
      <c r="G37" s="79"/>
      <c r="H37" s="79"/>
      <c r="I37" s="79"/>
      <c r="J37" s="17"/>
      <c r="K37" s="79"/>
      <c r="L37" s="79"/>
      <c r="M37" s="79"/>
      <c r="N37" s="79"/>
      <c r="O37" s="79"/>
      <c r="P37" s="79"/>
      <c r="Q37" s="79"/>
      <c r="R37" s="79"/>
      <c r="S37" s="80">
        <f>+'ANSWER SHEET 3'!N43</f>
        <v>0</v>
      </c>
      <c r="T37" s="79"/>
      <c r="U37" s="81" t="str">
        <f>IF(S37=1,5,IF(S37=2,4,IF(S37=3,3,IF(S37=4,2,IF(S37=5,1,IF(S37=0,"0",IF(S37="","0")))))))</f>
        <v>0</v>
      </c>
      <c r="V37" s="86" t="str">
        <f>+IF('ANSWER SHEET 3'!A1="ders",WorkSheet3!U37," ")</f>
        <v xml:space="preserve"> </v>
      </c>
      <c r="W37" s="82" t="str">
        <f>IF(S37=1,0,IF(S37=2,0,IF(S37=3,0,IF(S37=4,0,IF(S37=5,0,IF(S37=0,"1",IF(S37="","1",)))))))</f>
        <v>1</v>
      </c>
      <c r="X37" s="83"/>
      <c r="Y37" s="79"/>
      <c r="Z37" s="79"/>
      <c r="AA37" s="79"/>
      <c r="AB37" s="79"/>
      <c r="AC37" s="79"/>
      <c r="AD37" s="79"/>
      <c r="AE37" s="79"/>
      <c r="AF37" s="79"/>
      <c r="AG37" s="79"/>
      <c r="AH37" s="79"/>
    </row>
    <row r="38" spans="1:38" ht="15.95" customHeight="1" thickBot="1">
      <c r="C38" s="77">
        <v>35</v>
      </c>
      <c r="D38" s="78" t="str">
        <f>+IF('ANSWER SHEET 3'!A1="ders",WorkSheet3!C38," ")</f>
        <v xml:space="preserve"> </v>
      </c>
      <c r="E38" s="77"/>
      <c r="F38" s="79"/>
      <c r="G38" s="79"/>
      <c r="H38" s="79"/>
      <c r="I38" s="79"/>
      <c r="J38" s="17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83">
        <f>+'ANSWER SHEET 3'!N44</f>
        <v>0</v>
      </c>
      <c r="Y38" s="79"/>
      <c r="Z38" s="84" t="str">
        <f>IF(X38=1,1,IF(X38=2,2,IF(X38=3,3,IF(X38=4,4,IF(X38=5,5,IF(X38=0,"0",IF(X38="","0")))))))</f>
        <v>0</v>
      </c>
      <c r="AA38" s="78" t="str">
        <f>+IF('ANSWER SHEET 3'!A1="ders",WorkSheet3!Z38," ")</f>
        <v xml:space="preserve"> </v>
      </c>
      <c r="AB38" s="84" t="str">
        <f>IF(X38=1,0,IF(X38=2,0,IF(X38=3,0,IF(X38=4,0,IF(X38=5,0,IF(X38=0,"1",IF(X38="","1",)))))))</f>
        <v>1</v>
      </c>
      <c r="AC38" s="83"/>
      <c r="AD38" s="79"/>
      <c r="AE38" s="79"/>
      <c r="AF38" s="79"/>
      <c r="AG38" s="79"/>
      <c r="AH38" s="79"/>
    </row>
    <row r="39" spans="1:38" ht="15.95" customHeight="1" thickBot="1">
      <c r="C39" s="77">
        <v>36</v>
      </c>
      <c r="D39" s="78" t="str">
        <f>+IF('ANSWER SHEET 3'!A1="ders",WorkSheet3!C39," ")</f>
        <v xml:space="preserve"> </v>
      </c>
      <c r="E39" s="77"/>
      <c r="F39" s="79"/>
      <c r="G39" s="79"/>
      <c r="H39" s="79"/>
      <c r="I39" s="79"/>
      <c r="J39" s="17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83">
        <f>+'ANSWER SHEET 3'!N45</f>
        <v>0</v>
      </c>
      <c r="Y39" s="79"/>
      <c r="Z39" s="84" t="str">
        <f>IF(X39=1,1,IF(X39=2,2,IF(X39=3,3,IF(X39=4,4,IF(X39=5,5,IF(X39=0,"0",IF(X39="","0")))))))</f>
        <v>0</v>
      </c>
      <c r="AA39" s="78" t="str">
        <f>+IF('ANSWER SHEET 3'!A1="ders",WorkSheet3!Z39," ")</f>
        <v xml:space="preserve"> </v>
      </c>
      <c r="AB39" s="84" t="str">
        <f>IF(X39=1,0,IF(X39=2,0,IF(X39=3,0,IF(X39=4,0,IF(X39=5,0,IF(X39=0,"1",IF(X39="","1",)))))))</f>
        <v>1</v>
      </c>
      <c r="AC39" s="83"/>
      <c r="AD39" s="79"/>
      <c r="AE39" s="79"/>
      <c r="AF39" s="79"/>
      <c r="AG39" s="79"/>
      <c r="AH39" s="79"/>
    </row>
    <row r="40" spans="1:38" ht="6.75" customHeight="1" thickBot="1">
      <c r="C40" s="77"/>
      <c r="D40" s="77"/>
      <c r="E40" s="77"/>
      <c r="F40" s="87"/>
      <c r="G40" s="87"/>
      <c r="H40" s="87"/>
      <c r="I40" s="87"/>
      <c r="J40" s="20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8"/>
      <c r="AA40" s="88"/>
      <c r="AB40" s="88"/>
      <c r="AC40" s="88"/>
      <c r="AD40" s="87"/>
      <c r="AE40" s="87"/>
      <c r="AF40" s="87"/>
      <c r="AG40" s="79"/>
      <c r="AH40" s="79"/>
    </row>
    <row r="41" spans="1:38" ht="6.75" customHeight="1" thickTop="1" thickBot="1">
      <c r="C41" s="77"/>
      <c r="D41" s="77"/>
      <c r="E41" s="77"/>
      <c r="F41" s="79"/>
      <c r="G41" s="79"/>
      <c r="H41" s="79"/>
      <c r="I41" s="79"/>
      <c r="J41" s="17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3"/>
      <c r="AA41" s="83"/>
      <c r="AB41" s="83"/>
      <c r="AC41" s="83"/>
      <c r="AD41" s="79"/>
      <c r="AE41" s="79"/>
      <c r="AF41" s="79"/>
      <c r="AG41" s="79"/>
      <c r="AH41" s="79"/>
    </row>
    <row r="42" spans="1:38" ht="15.75" customHeight="1" thickBot="1">
      <c r="C42" s="77"/>
      <c r="D42" s="77"/>
      <c r="E42" s="77"/>
      <c r="F42" s="14" t="s">
        <v>65</v>
      </c>
      <c r="G42" s="70" t="str">
        <f>+IF('ANSWER SHEET 3'!A1="ders",WorkSheet3!F42," ")</f>
        <v xml:space="preserve"> </v>
      </c>
      <c r="H42" s="95"/>
      <c r="I42" s="95"/>
      <c r="J42" s="96"/>
      <c r="K42" s="14" t="s">
        <v>66</v>
      </c>
      <c r="L42" s="70" t="str">
        <f>+IF('ANSWER SHEET 3'!A1="ders",WorkSheet3!K42," ")</f>
        <v xml:space="preserve"> </v>
      </c>
      <c r="M42" s="95"/>
      <c r="N42" s="95"/>
      <c r="O42" s="95"/>
      <c r="P42" s="14" t="s">
        <v>67</v>
      </c>
      <c r="Q42" s="70" t="str">
        <f>+IF('ANSWER SHEET 3'!A1="ders",WorkSheet3!P42," ")</f>
        <v xml:space="preserve"> </v>
      </c>
      <c r="R42" s="95"/>
      <c r="S42" s="95"/>
      <c r="T42" s="95"/>
      <c r="U42" s="14" t="s">
        <v>68</v>
      </c>
      <c r="V42" s="70" t="str">
        <f>+IF('ANSWER SHEET 3'!A1="ders",WorkSheet3!U42," ")</f>
        <v xml:space="preserve"> </v>
      </c>
      <c r="W42" s="95"/>
      <c r="X42" s="95"/>
      <c r="Y42" s="95"/>
      <c r="Z42" s="14" t="s">
        <v>69</v>
      </c>
      <c r="AA42" s="70" t="str">
        <f>+IF('ANSWER SHEET 3'!A1="ders",WorkSheet3!Z42," ")</f>
        <v xml:space="preserve"> </v>
      </c>
      <c r="AB42" s="13"/>
      <c r="AC42" s="13"/>
      <c r="AD42" s="95"/>
      <c r="AE42" s="14" t="s">
        <v>70</v>
      </c>
      <c r="AF42" s="70" t="str">
        <f>+IF('ANSWER SHEET 3'!A1="ders",WorkSheet3!AE42," ")</f>
        <v xml:space="preserve"> </v>
      </c>
      <c r="AG42" s="79"/>
      <c r="AH42" s="79"/>
      <c r="AJ42" s="156" t="s">
        <v>100</v>
      </c>
    </row>
    <row r="43" spans="1:38" ht="30" customHeight="1" thickBot="1">
      <c r="A43" s="52" t="s">
        <v>73</v>
      </c>
      <c r="B43" s="119"/>
      <c r="C43" s="77"/>
      <c r="D43" s="77"/>
      <c r="E43" s="89"/>
      <c r="F43" s="21">
        <f>+F14+F15+F24+F26+F28+F32</f>
        <v>0</v>
      </c>
      <c r="G43" s="97" t="str">
        <f>+IF('ANSWER SHEET 3'!A1="ders",WorkSheet3!F43," ")</f>
        <v xml:space="preserve"> </v>
      </c>
      <c r="H43" s="47">
        <f>+H14+H15+H24+H26+H28+H32</f>
        <v>6</v>
      </c>
      <c r="I43" s="47"/>
      <c r="J43" s="114"/>
      <c r="K43" s="47">
        <f>+K16+K21+K23+K29+K36</f>
        <v>0</v>
      </c>
      <c r="L43" s="97" t="str">
        <f>+IF('ANSWER SHEET 3'!A1="ders",WorkSheet3!K43," ")</f>
        <v xml:space="preserve"> </v>
      </c>
      <c r="M43" s="47">
        <f>+M16+M21+M23+M29+M36</f>
        <v>5</v>
      </c>
      <c r="N43" s="47"/>
      <c r="O43" s="115"/>
      <c r="P43" s="47">
        <f>+P6+P17+P22+P27+P30+P35</f>
        <v>0</v>
      </c>
      <c r="Q43" s="97" t="str">
        <f>+IF('ANSWER SHEET 3'!A1="ders",WorkSheet3!P43," ")</f>
        <v xml:space="preserve"> </v>
      </c>
      <c r="R43" s="47">
        <f>+R6+R17+R22+R27+R30+R35</f>
        <v>6</v>
      </c>
      <c r="S43" s="47"/>
      <c r="T43" s="115"/>
      <c r="U43" s="47">
        <f>+U5+U9+U11+U13+U20+U37</f>
        <v>0</v>
      </c>
      <c r="V43" s="97" t="str">
        <f>+IF('ANSWER SHEET 3'!A1="ders",WorkSheet3!U43," ")</f>
        <v xml:space="preserve"> </v>
      </c>
      <c r="W43" s="47">
        <f>+W5+W9+W11+W13+W20+W37</f>
        <v>6</v>
      </c>
      <c r="X43" s="47"/>
      <c r="Y43" s="115"/>
      <c r="Z43" s="47">
        <f>+Z18+Z19+Z25+Z31+Z33+Z34+Z38+Z39</f>
        <v>0</v>
      </c>
      <c r="AA43" s="97" t="str">
        <f>+IF('ANSWER SHEET 3'!A1="ders",WorkSheet3!Z43," ")</f>
        <v xml:space="preserve"> </v>
      </c>
      <c r="AB43" s="47">
        <f>+AB18+AB19+AB25+AB31+AB33+AB34+AB38+AB39</f>
        <v>8</v>
      </c>
      <c r="AC43" s="47"/>
      <c r="AD43" s="115"/>
      <c r="AE43" s="47">
        <f>+AE4+AE7+AE8+AE10+AE12</f>
        <v>0</v>
      </c>
      <c r="AF43" s="97" t="str">
        <f>+IF('ANSWER SHEET 3'!A1="ders",WorkSheet3!AE43," ")</f>
        <v xml:space="preserve"> </v>
      </c>
      <c r="AG43" s="21">
        <f>+AG4+AG7+AG8+AG10+AG12</f>
        <v>5</v>
      </c>
      <c r="AH43" s="83"/>
      <c r="AI43" s="21"/>
      <c r="AJ43" s="140" t="e">
        <f>SUM(G43+L43+Q43+V43+AA43+AF43)</f>
        <v>#VALUE!</v>
      </c>
      <c r="AK43" s="50" t="s">
        <v>87</v>
      </c>
      <c r="AL43" s="112"/>
    </row>
    <row r="44" spans="1:38" ht="33.75" customHeight="1" thickBot="1">
      <c r="A44" s="53" t="s">
        <v>72</v>
      </c>
      <c r="B44" s="120"/>
      <c r="C44" s="77"/>
      <c r="D44" s="77"/>
      <c r="E44" s="89"/>
      <c r="F44" s="47" t="e">
        <f>+F43+(F46*H43)</f>
        <v>#DIV/0!</v>
      </c>
      <c r="G44" s="97" t="str">
        <f>+IF('ANSWER SHEET 3'!A1="ders",WorkSheet3!F44," ")</f>
        <v xml:space="preserve"> </v>
      </c>
      <c r="H44" s="47"/>
      <c r="I44" s="47"/>
      <c r="J44" s="114"/>
      <c r="K44" s="47" t="e">
        <f>+K43+(K46*M43)</f>
        <v>#DIV/0!</v>
      </c>
      <c r="L44" s="97" t="str">
        <f>+IF('ANSWER SHEET 3'!A1="ders",WorkSheet3!K44," ")</f>
        <v xml:space="preserve"> </v>
      </c>
      <c r="M44" s="47"/>
      <c r="N44" s="47"/>
      <c r="O44" s="115"/>
      <c r="P44" s="47" t="e">
        <f>+P43+(P46*R43)</f>
        <v>#DIV/0!</v>
      </c>
      <c r="Q44" s="97" t="str">
        <f>+IF('ANSWER SHEET 3'!A1="ders",WorkSheet3!P44," ")</f>
        <v xml:space="preserve"> </v>
      </c>
      <c r="R44" s="47"/>
      <c r="S44" s="47"/>
      <c r="T44" s="115"/>
      <c r="U44" s="47" t="e">
        <f>+U43+(U46*W43)</f>
        <v>#DIV/0!</v>
      </c>
      <c r="V44" s="97" t="str">
        <f>+IF('ANSWER SHEET 3'!A1="ders",WorkSheet3!U44," ")</f>
        <v xml:space="preserve"> </v>
      </c>
      <c r="W44" s="47"/>
      <c r="X44" s="47"/>
      <c r="Y44" s="115"/>
      <c r="Z44" s="47" t="e">
        <f>+Z43+(Z46*AB43)</f>
        <v>#DIV/0!</v>
      </c>
      <c r="AA44" s="97" t="str">
        <f>+IF('ANSWER SHEET 3'!A1="ders",WorkSheet3!Z44," ")</f>
        <v xml:space="preserve"> </v>
      </c>
      <c r="AB44" s="47"/>
      <c r="AC44" s="47"/>
      <c r="AD44" s="115"/>
      <c r="AE44" s="47" t="e">
        <f>+AE43+(AE46*AG43)</f>
        <v>#DIV/0!</v>
      </c>
      <c r="AF44" s="97" t="str">
        <f>+IF('ANSWER SHEET 3'!A1="ders",WorkSheet3!AE44," ")</f>
        <v xml:space="preserve"> </v>
      </c>
      <c r="AG44" s="21"/>
      <c r="AH44" s="83"/>
      <c r="AI44" s="47"/>
      <c r="AJ44" s="157" t="s">
        <v>101</v>
      </c>
      <c r="AK44" s="51" t="s">
        <v>88</v>
      </c>
      <c r="AL44" s="113"/>
    </row>
    <row r="45" spans="1:38" ht="24" customHeight="1" thickBot="1">
      <c r="F45" s="49" t="s">
        <v>22</v>
      </c>
      <c r="G45" s="66" t="str">
        <f>+IF('ANSWER SHEET 3'!A1="ders",WorkSheet3!F45," ")</f>
        <v xml:space="preserve"> </v>
      </c>
      <c r="H45" s="91"/>
      <c r="I45" s="91"/>
      <c r="J45" s="91"/>
      <c r="K45" s="49" t="s">
        <v>27</v>
      </c>
      <c r="L45" s="66" t="str">
        <f>+IF('ANSWER SHEET 3'!A1="ders",WorkSheet3!K45," ")</f>
        <v xml:space="preserve"> </v>
      </c>
      <c r="M45" s="91"/>
      <c r="N45" s="91"/>
      <c r="O45" s="91"/>
      <c r="P45" s="49" t="s">
        <v>26</v>
      </c>
      <c r="Q45" s="66" t="str">
        <f>+IF('ANSWER SHEET 3'!A1="ders",WorkSheet3!P45," ")</f>
        <v xml:space="preserve"> </v>
      </c>
      <c r="R45" s="91"/>
      <c r="S45" s="91"/>
      <c r="T45" s="91"/>
      <c r="U45" s="49" t="s">
        <v>25</v>
      </c>
      <c r="V45" s="66" t="str">
        <f>+IF('ANSWER SHEET 3'!A1="ders",WorkSheet3!U45," ")</f>
        <v xml:space="preserve"> </v>
      </c>
      <c r="W45" s="91"/>
      <c r="X45" s="91"/>
      <c r="Y45" s="91"/>
      <c r="Z45" s="49" t="s">
        <v>24</v>
      </c>
      <c r="AA45" s="66" t="str">
        <f>+IF('ANSWER SHEET 3'!A1="ders",WorkSheet3!Z45," ")</f>
        <v xml:space="preserve"> </v>
      </c>
      <c r="AB45" s="91"/>
      <c r="AC45" s="91"/>
      <c r="AD45" s="91"/>
      <c r="AE45" s="49" t="s">
        <v>23</v>
      </c>
      <c r="AF45" s="66" t="str">
        <f>+IF('ANSWER SHEET 3'!A1="ders",WorkSheet3!AE45," ")</f>
        <v xml:space="preserve"> </v>
      </c>
      <c r="AG45" s="14"/>
      <c r="AH45" s="14"/>
      <c r="AI45" s="79"/>
      <c r="AJ45" s="138">
        <f>36-('ANSWER SHEET 3'!Q55)</f>
        <v>0</v>
      </c>
    </row>
    <row r="46" spans="1:38" ht="18" customHeight="1" thickBot="1">
      <c r="F46" s="48" t="e">
        <f>F43/(6-H43)</f>
        <v>#DIV/0!</v>
      </c>
      <c r="G46" s="97" t="str">
        <f>+IF('ANSWER SHEET 3'!A1="ders",WorkSheet3!F46," ")</f>
        <v xml:space="preserve"> </v>
      </c>
      <c r="H46" s="48"/>
      <c r="I46" s="48"/>
      <c r="J46" s="116"/>
      <c r="K46" s="48" t="e">
        <f>K43/(5-M43)</f>
        <v>#DIV/0!</v>
      </c>
      <c r="L46" s="97" t="str">
        <f>+IF('ANSWER SHEET 3'!A1="ders",WorkSheet3!K46," ")</f>
        <v xml:space="preserve"> </v>
      </c>
      <c r="M46" s="48"/>
      <c r="N46" s="48"/>
      <c r="O46" s="48"/>
      <c r="P46" s="48" t="e">
        <f>P43/(6-R43)</f>
        <v>#DIV/0!</v>
      </c>
      <c r="Q46" s="97" t="str">
        <f>+IF('ANSWER SHEET 3'!A1="ders",WorkSheet3!P46," ")</f>
        <v xml:space="preserve"> </v>
      </c>
      <c r="R46" s="48"/>
      <c r="S46" s="48"/>
      <c r="T46" s="48"/>
      <c r="U46" s="48" t="e">
        <f>U43/(6-W43)</f>
        <v>#DIV/0!</v>
      </c>
      <c r="V46" s="97" t="str">
        <f>+IF('ANSWER SHEET 3'!A1="ders",WorkSheet3!U46," ")</f>
        <v xml:space="preserve"> </v>
      </c>
      <c r="W46" s="48"/>
      <c r="X46" s="48"/>
      <c r="Y46" s="48"/>
      <c r="Z46" s="48" t="e">
        <f>Z43/(8-AB43)</f>
        <v>#DIV/0!</v>
      </c>
      <c r="AA46" s="98" t="str">
        <f>+IF('ANSWER SHEET 3'!A1="ders",WorkSheet3!Z46," ")</f>
        <v xml:space="preserve"> </v>
      </c>
      <c r="AB46" s="48"/>
      <c r="AC46" s="48"/>
      <c r="AD46" s="48"/>
      <c r="AE46" s="48" t="e">
        <f>AE43/(5-AG43)</f>
        <v>#DIV/0!</v>
      </c>
      <c r="AF46" s="98" t="str">
        <f>+IF('ANSWER SHEET 3'!A1="ders",WorkSheet3!AE46," ")</f>
        <v xml:space="preserve"> </v>
      </c>
      <c r="AG46" s="14"/>
      <c r="AH46" s="14"/>
      <c r="AI46" s="79"/>
      <c r="AJ46" s="140"/>
      <c r="AK46" s="90" t="s">
        <v>71</v>
      </c>
      <c r="AL46" s="112"/>
    </row>
    <row r="47" spans="1:38" ht="18">
      <c r="B47" s="184" t="str">
        <f>IF(AI47&gt;3,"This is NOT a Valid assessment, TOO MANY BLANKS"," ")</f>
        <v xml:space="preserve"> 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I47" s="30"/>
      <c r="AJ47" s="160" t="s">
        <v>103</v>
      </c>
      <c r="AK47" s="55"/>
    </row>
    <row r="48" spans="1:38" ht="18"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160">
        <f>'ANSWER SHEET 3'!Q55</f>
        <v>36</v>
      </c>
    </row>
    <row r="49" spans="36:36" ht="18">
      <c r="AJ49" s="143"/>
    </row>
    <row r="50" spans="36:36">
      <c r="AJ50" s="73" t="s">
        <v>93</v>
      </c>
    </row>
    <row r="51" spans="36:36">
      <c r="AJ51" s="73" t="e">
        <f>AJ43/AJ45</f>
        <v>#VALUE!</v>
      </c>
    </row>
    <row r="54" spans="36:36">
      <c r="AJ54" s="73" t="s">
        <v>102</v>
      </c>
    </row>
    <row r="55" spans="36:36">
      <c r="AJ55" s="73" t="e">
        <f>AJ48*AJ51</f>
        <v>#VALUE!</v>
      </c>
    </row>
    <row r="57" spans="36:36">
      <c r="AJ57" s="73" t="s">
        <v>100</v>
      </c>
    </row>
    <row r="58" spans="36:36">
      <c r="AJ58" s="73" t="e">
        <f>G43+L43+Q43+V43+AA43+AF43+AJ55</f>
        <v>#VALUE!</v>
      </c>
    </row>
  </sheetData>
  <sheetProtection password="CE1E" sheet="1" objects="1" scenarios="1"/>
  <mergeCells count="2">
    <mergeCell ref="B47:AF47"/>
    <mergeCell ref="D1:AG1"/>
  </mergeCells>
  <phoneticPr fontId="2" type="noConversion"/>
  <conditionalFormatting sqref="AG4:AH4 W20 W5 R27 W9 W37 R30 AB33:AB34 W11 AG10 M16 AB31 AB38:AB39 W13 AB18:AB19 AB25 AG7:AG8 H28 M36 R17 R22 R6 H32 M21 M23 M29 H26 R35 H14:H15 H24 F14:F15 F24 F26 F28 F32 K16 K21 K23 K29 K36 P6 P17 P22 P27 P30 P35 U5 U9 U11 U13 U20 U37 Z18:Z19 Z25 Z31 Z33:Z34 Z38:Z39 AE4 AE7:AE8 AE10 AE12 AG12:AH12">
    <cfRule type="cellIs" priority="1" stopIfTrue="1" operator="equal">
      <formula>"if o4=1 then 5"</formula>
    </cfRule>
  </conditionalFormatting>
  <conditionalFormatting sqref="I23 AC25 X25 X5 X9 X11 AC10 X13 S37 S13 S20 S27 N27 AC7:AC8 I16 X18:X20 X31:X34 N30 N35 N22:N23 N17 N6 I29 I36 X37:X39">
    <cfRule type="expression" priority="2" stopIfTrue="1">
      <formula>"&lt;0&gt;5"</formula>
    </cfRule>
  </conditionalFormatting>
  <conditionalFormatting sqref="G14:G15 G24 G26 G28 G32 L36 L29 L23 L21 L16 Q6 Q17 Q22 Q27 Q30 Q35 V5 V9 V11 V13 V20 V37 AA18:AA19 AA25 AA31 AA33:AA34 AA38:AA39 AF4 AF7:AF8 AF10 AF12">
    <cfRule type="cellIs" dxfId="4" priority="3" stopIfTrue="1" operator="equal">
      <formula>"0"</formula>
    </cfRule>
  </conditionalFormatting>
  <pageMargins left="0.25" right="0" top="0.25" bottom="0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/>
  </sheetPr>
  <dimension ref="B1:S18"/>
  <sheetViews>
    <sheetView showGridLines="0" showRowColHeaders="0" zoomScaleNormal="100" workbookViewId="0">
      <selection activeCell="O11" sqref="O11"/>
    </sheetView>
  </sheetViews>
  <sheetFormatPr defaultColWidth="8.77734375" defaultRowHeight="15"/>
  <cols>
    <col min="1" max="1" width="6.6640625" style="11" customWidth="1"/>
    <col min="2" max="2" width="10.21875" style="11" bestFit="1" customWidth="1"/>
    <col min="3" max="3" width="2.21875" style="11" customWidth="1"/>
    <col min="4" max="4" width="6.33203125" style="11" hidden="1" customWidth="1"/>
    <col min="5" max="5" width="6.77734375" style="11" customWidth="1"/>
    <col min="6" max="6" width="11.44140625" style="11" hidden="1" customWidth="1"/>
    <col min="7" max="7" width="5.33203125" style="11" bestFit="1" customWidth="1"/>
    <col min="8" max="8" width="2.109375" style="11" customWidth="1"/>
    <col min="9" max="9" width="6.109375" style="11" hidden="1" customWidth="1"/>
    <col min="10" max="10" width="8.21875" style="11" customWidth="1"/>
    <col min="11" max="11" width="8.77734375" style="11" hidden="1" customWidth="1"/>
    <col min="12" max="12" width="5.44140625" style="11" customWidth="1"/>
    <col min="13" max="13" width="2" style="11" customWidth="1"/>
    <col min="14" max="14" width="5.21875" style="11" hidden="1" customWidth="1"/>
    <col min="15" max="15" width="7.21875" style="11" customWidth="1"/>
    <col min="16" max="16" width="0" style="11" hidden="1" customWidth="1"/>
    <col min="17" max="17" width="5.44140625" style="11" customWidth="1"/>
    <col min="18" max="18" width="2.44140625" style="11" customWidth="1"/>
    <col min="19" max="19" width="8.77734375" style="11" bestFit="1" customWidth="1"/>
    <col min="20" max="16384" width="8.77734375" style="11"/>
  </cols>
  <sheetData>
    <row r="1" spans="2:19" ht="16.7" customHeight="1" thickBot="1"/>
    <row r="2" spans="2:19" ht="30.75" customHeight="1">
      <c r="D2" s="126"/>
      <c r="E2" s="178" t="s">
        <v>78</v>
      </c>
      <c r="F2" s="178"/>
      <c r="G2" s="178"/>
      <c r="I2" s="126"/>
      <c r="J2" s="178" t="s">
        <v>79</v>
      </c>
      <c r="K2" s="178"/>
      <c r="L2" s="178"/>
      <c r="N2" s="126"/>
      <c r="O2" s="178" t="s">
        <v>80</v>
      </c>
      <c r="P2" s="178"/>
      <c r="Q2" s="178"/>
      <c r="S2" s="131" t="s">
        <v>82</v>
      </c>
    </row>
    <row r="3" spans="2:19" s="144" customFormat="1" ht="21.75" customHeight="1">
      <c r="B3" s="144" t="s">
        <v>98</v>
      </c>
      <c r="D3" s="145"/>
      <c r="E3" s="187">
        <f>+'ANSWER SHEET 1'!L1</f>
        <v>0</v>
      </c>
      <c r="F3" s="187"/>
      <c r="G3" s="187"/>
      <c r="I3" s="145"/>
      <c r="J3" s="187">
        <f>+'ANSWER SHEET 2'!L1</f>
        <v>0</v>
      </c>
      <c r="K3" s="187"/>
      <c r="L3" s="187"/>
      <c r="N3" s="145"/>
      <c r="O3" s="188">
        <f>+'ANSWER SHEET 3'!L1</f>
        <v>0</v>
      </c>
      <c r="P3" s="188"/>
      <c r="Q3" s="188"/>
      <c r="S3" s="165"/>
    </row>
    <row r="4" spans="2:19" ht="15.75">
      <c r="B4" s="162" t="s">
        <v>84</v>
      </c>
      <c r="E4" s="189" t="str">
        <f>+WorkSheet1!B2</f>
        <v xml:space="preserve"> </v>
      </c>
      <c r="F4" s="189"/>
      <c r="G4" s="189"/>
      <c r="H4" s="90"/>
      <c r="I4" s="90"/>
      <c r="J4" s="189" t="str">
        <f>+WorkSheet2!B2</f>
        <v xml:space="preserve"> </v>
      </c>
      <c r="K4" s="189"/>
      <c r="L4" s="189"/>
      <c r="M4" s="90"/>
      <c r="N4" s="90"/>
      <c r="O4" s="186" t="str">
        <f>+WorkSheet3!B2</f>
        <v xml:space="preserve"> </v>
      </c>
      <c r="P4" s="186"/>
      <c r="Q4" s="186"/>
      <c r="S4" s="166"/>
    </row>
    <row r="5" spans="2:19" ht="16.5" thickBot="1">
      <c r="B5" s="154" t="s">
        <v>83</v>
      </c>
      <c r="D5" s="118"/>
      <c r="E5" s="190" t="e">
        <f>+WorkSheet1!AJ58</f>
        <v>#VALUE!</v>
      </c>
      <c r="F5" s="190"/>
      <c r="G5" s="190"/>
      <c r="H5" s="124"/>
      <c r="I5" s="124"/>
      <c r="J5" s="190" t="e">
        <f>+WorkSheet2!AJ58</f>
        <v>#VALUE!</v>
      </c>
      <c r="K5" s="190"/>
      <c r="L5" s="190"/>
      <c r="M5" s="124"/>
      <c r="N5" s="124"/>
      <c r="O5" s="190" t="e">
        <f>+WorkSheet3!AJ58</f>
        <v>#VALUE!</v>
      </c>
      <c r="P5" s="190"/>
      <c r="Q5" s="190"/>
      <c r="S5" s="133"/>
    </row>
    <row r="6" spans="2:19">
      <c r="B6" s="136" t="s">
        <v>92</v>
      </c>
      <c r="D6" s="125">
        <f>+'ANSWER SHEET 1'!Q55</f>
        <v>36</v>
      </c>
      <c r="E6" s="191" t="str">
        <f>IF(+'ANSWER SHEET 1'!Q55&gt;7,"No"," ")</f>
        <v>No</v>
      </c>
      <c r="F6" s="191"/>
      <c r="G6" s="191"/>
      <c r="I6" s="127">
        <f>+WorkSheet2!AJ46</f>
        <v>0</v>
      </c>
      <c r="J6" s="191" t="str">
        <f>IF(+'ANSWER SHEET 2'!Q55&gt;7,"No"," ")</f>
        <v>No</v>
      </c>
      <c r="K6" s="191"/>
      <c r="L6" s="191"/>
      <c r="N6" s="128">
        <f>+WorkSheet3!AJ46</f>
        <v>0</v>
      </c>
      <c r="O6" s="191" t="str">
        <f>IF(+'ANSWER SHEET 3'!Q55&gt;7,"No"," ")</f>
        <v>No</v>
      </c>
      <c r="P6" s="191"/>
      <c r="Q6" s="191"/>
      <c r="S6" s="135"/>
    </row>
    <row r="7" spans="2:19">
      <c r="B7" s="130"/>
      <c r="E7" s="123"/>
      <c r="F7" s="100"/>
      <c r="G7" s="100"/>
      <c r="J7" s="100"/>
      <c r="K7" s="100"/>
      <c r="L7" s="100"/>
      <c r="O7" s="100"/>
      <c r="S7" s="103"/>
    </row>
    <row r="8" spans="2:19" ht="16.5" thickBot="1">
      <c r="B8" s="100"/>
      <c r="E8" s="178" t="s">
        <v>78</v>
      </c>
      <c r="F8" s="178"/>
      <c r="G8" s="178"/>
      <c r="J8" s="178" t="s">
        <v>79</v>
      </c>
      <c r="K8" s="178"/>
      <c r="L8" s="178"/>
      <c r="O8" s="178" t="s">
        <v>80</v>
      </c>
      <c r="P8" s="178"/>
      <c r="Q8" s="178"/>
      <c r="S8" s="102"/>
    </row>
    <row r="9" spans="2:19" ht="33.75" customHeight="1">
      <c r="B9" s="100"/>
      <c r="E9" s="43" t="s">
        <v>91</v>
      </c>
      <c r="F9" s="121" t="s">
        <v>90</v>
      </c>
      <c r="G9" s="122" t="s">
        <v>92</v>
      </c>
      <c r="H9" s="15"/>
      <c r="I9" s="15"/>
      <c r="J9" s="43" t="s">
        <v>91</v>
      </c>
      <c r="K9" s="121" t="s">
        <v>90</v>
      </c>
      <c r="L9" s="122" t="s">
        <v>92</v>
      </c>
      <c r="M9" s="15"/>
      <c r="N9" s="15"/>
      <c r="O9" s="43" t="s">
        <v>91</v>
      </c>
      <c r="P9" s="121" t="s">
        <v>90</v>
      </c>
      <c r="Q9" s="122" t="s">
        <v>92</v>
      </c>
      <c r="S9" s="134" t="s">
        <v>82</v>
      </c>
    </row>
    <row r="10" spans="2:19">
      <c r="B10" s="100" t="s">
        <v>65</v>
      </c>
      <c r="D10" s="118"/>
      <c r="E10" s="101" t="str">
        <f>+WorkSheet1!G44</f>
        <v xml:space="preserve"> </v>
      </c>
      <c r="F10" s="101">
        <f>+WorkSheet1!H43</f>
        <v>6</v>
      </c>
      <c r="G10" s="129" t="str">
        <f t="shared" ref="G10:G15" si="0">IF(F10&gt;1,"No"," ")</f>
        <v>No</v>
      </c>
      <c r="H10" s="118"/>
      <c r="I10" s="118"/>
      <c r="J10" s="101" t="str">
        <f>+WorkSheet2!G44</f>
        <v xml:space="preserve"> </v>
      </c>
      <c r="K10" s="101">
        <f>+WorkSheet2!H43</f>
        <v>6</v>
      </c>
      <c r="L10" s="129" t="str">
        <f t="shared" ref="L10:L15" si="1">IF(K10&gt;1,"No"," ")</f>
        <v>No</v>
      </c>
      <c r="M10" s="118"/>
      <c r="N10" s="118"/>
      <c r="O10" s="101" t="str">
        <f>+WorkSheet3!G44</f>
        <v xml:space="preserve"> </v>
      </c>
      <c r="P10" s="101">
        <f>+WorkSheet3!H43</f>
        <v>6</v>
      </c>
      <c r="Q10" s="129" t="str">
        <f t="shared" ref="Q10:Q15" si="2">IF(P10&gt;1,"No"," ")</f>
        <v>No</v>
      </c>
      <c r="S10" s="164"/>
    </row>
    <row r="11" spans="2:19">
      <c r="B11" s="100" t="s">
        <v>66</v>
      </c>
      <c r="D11" s="118"/>
      <c r="E11" s="101" t="str">
        <f>+WorkSheet1!L44</f>
        <v xml:space="preserve"> </v>
      </c>
      <c r="F11" s="101">
        <f>+WorkSheet1!M43</f>
        <v>5</v>
      </c>
      <c r="G11" s="129" t="str">
        <f t="shared" si="0"/>
        <v>No</v>
      </c>
      <c r="H11" s="118"/>
      <c r="I11" s="118"/>
      <c r="J11" s="101" t="str">
        <f>+WorkSheet2!L44</f>
        <v xml:space="preserve"> </v>
      </c>
      <c r="K11" s="101">
        <f>+WorkSheet2!M43</f>
        <v>5</v>
      </c>
      <c r="L11" s="129" t="str">
        <f t="shared" si="1"/>
        <v>No</v>
      </c>
      <c r="M11" s="118"/>
      <c r="N11" s="118"/>
      <c r="O11" s="101" t="str">
        <f>+WorkSheet3!L44</f>
        <v xml:space="preserve"> </v>
      </c>
      <c r="P11" s="101">
        <f>+WorkSheet3!M43</f>
        <v>5</v>
      </c>
      <c r="Q11" s="129" t="str">
        <f t="shared" si="2"/>
        <v>No</v>
      </c>
      <c r="S11" s="132"/>
    </row>
    <row r="12" spans="2:19">
      <c r="B12" s="100" t="s">
        <v>67</v>
      </c>
      <c r="D12" s="118"/>
      <c r="E12" s="101" t="str">
        <f>+WorkSheet1!Q44</f>
        <v xml:space="preserve"> </v>
      </c>
      <c r="F12" s="101">
        <f>+WorkSheet1!R43</f>
        <v>6</v>
      </c>
      <c r="G12" s="129" t="str">
        <f t="shared" si="0"/>
        <v>No</v>
      </c>
      <c r="H12" s="118"/>
      <c r="I12" s="118"/>
      <c r="J12" s="101" t="str">
        <f>+WorkSheet2!Q44</f>
        <v xml:space="preserve"> </v>
      </c>
      <c r="K12" s="101">
        <f>+WorkSheet2!R43</f>
        <v>6</v>
      </c>
      <c r="L12" s="129" t="str">
        <f t="shared" si="1"/>
        <v>No</v>
      </c>
      <c r="M12" s="118"/>
      <c r="N12" s="118"/>
      <c r="O12" s="101" t="str">
        <f>+WorkSheet3!Q44</f>
        <v xml:space="preserve"> </v>
      </c>
      <c r="P12" s="101">
        <f>+WorkSheet3!R43</f>
        <v>6</v>
      </c>
      <c r="Q12" s="129" t="str">
        <f t="shared" si="2"/>
        <v>No</v>
      </c>
      <c r="S12" s="132"/>
    </row>
    <row r="13" spans="2:19">
      <c r="B13" s="100" t="s">
        <v>68</v>
      </c>
      <c r="D13" s="118"/>
      <c r="E13" s="101" t="str">
        <f>+WorkSheet1!V44</f>
        <v xml:space="preserve"> </v>
      </c>
      <c r="F13" s="101">
        <f>+WorkSheet1!W43</f>
        <v>6</v>
      </c>
      <c r="G13" s="129" t="str">
        <f t="shared" si="0"/>
        <v>No</v>
      </c>
      <c r="H13" s="118"/>
      <c r="I13" s="118"/>
      <c r="J13" s="101" t="str">
        <f>+WorkSheet2!V44</f>
        <v xml:space="preserve"> </v>
      </c>
      <c r="K13" s="101">
        <f>+WorkSheet2!W43</f>
        <v>6</v>
      </c>
      <c r="L13" s="129" t="str">
        <f t="shared" si="1"/>
        <v>No</v>
      </c>
      <c r="M13" s="118"/>
      <c r="N13" s="118"/>
      <c r="O13" s="101" t="str">
        <f>+WorkSheet3!V44</f>
        <v xml:space="preserve"> </v>
      </c>
      <c r="P13" s="101">
        <f>+WorkSheet3!W43</f>
        <v>6</v>
      </c>
      <c r="Q13" s="129" t="str">
        <f t="shared" si="2"/>
        <v>No</v>
      </c>
      <c r="S13" s="132"/>
    </row>
    <row r="14" spans="2:19">
      <c r="B14" s="100" t="s">
        <v>69</v>
      </c>
      <c r="D14" s="118"/>
      <c r="E14" s="101" t="str">
        <f>+WorkSheet1!AA44</f>
        <v xml:space="preserve"> </v>
      </c>
      <c r="F14" s="101">
        <f>+WorkSheet1!AB43</f>
        <v>8</v>
      </c>
      <c r="G14" s="129" t="str">
        <f t="shared" si="0"/>
        <v>No</v>
      </c>
      <c r="H14" s="118"/>
      <c r="I14" s="118"/>
      <c r="J14" s="101" t="str">
        <f>+WorkSheet2!AA44</f>
        <v xml:space="preserve"> </v>
      </c>
      <c r="K14" s="101">
        <f>+WorkSheet2!AB43</f>
        <v>8</v>
      </c>
      <c r="L14" s="129" t="str">
        <f t="shared" si="1"/>
        <v>No</v>
      </c>
      <c r="M14" s="118"/>
      <c r="N14" s="118"/>
      <c r="O14" s="101" t="str">
        <f>+WorkSheet3!AA44</f>
        <v xml:space="preserve"> </v>
      </c>
      <c r="P14" s="101">
        <f>+WorkSheet3!AB43</f>
        <v>8</v>
      </c>
      <c r="Q14" s="129" t="str">
        <f t="shared" si="2"/>
        <v>No</v>
      </c>
      <c r="S14" s="132"/>
    </row>
    <row r="15" spans="2:19" ht="15.75" thickBot="1">
      <c r="B15" s="100" t="s">
        <v>70</v>
      </c>
      <c r="D15" s="118"/>
      <c r="E15" s="101" t="str">
        <f>+WorkSheet1!AF44</f>
        <v xml:space="preserve"> </v>
      </c>
      <c r="F15" s="101">
        <f>+WorkSheet1!AG43</f>
        <v>5</v>
      </c>
      <c r="G15" s="129" t="str">
        <f t="shared" si="0"/>
        <v>No</v>
      </c>
      <c r="H15" s="118"/>
      <c r="I15" s="118"/>
      <c r="J15" s="101" t="str">
        <f>+WorkSheet2!AF44</f>
        <v xml:space="preserve"> </v>
      </c>
      <c r="K15" s="101">
        <f>+WorkSheet2!AG43</f>
        <v>5</v>
      </c>
      <c r="L15" s="129" t="str">
        <f t="shared" si="1"/>
        <v>No</v>
      </c>
      <c r="M15" s="118"/>
      <c r="N15" s="118"/>
      <c r="O15" s="101" t="str">
        <f>+WorkSheet3!AF44</f>
        <v xml:space="preserve"> </v>
      </c>
      <c r="P15" s="101">
        <f>+WorkSheet3!AG43</f>
        <v>5</v>
      </c>
      <c r="Q15" s="129" t="str">
        <f t="shared" si="2"/>
        <v>No</v>
      </c>
      <c r="S15" s="133"/>
    </row>
    <row r="16" spans="2:19">
      <c r="E16" s="100"/>
      <c r="F16" s="100"/>
      <c r="G16" s="100"/>
      <c r="J16" s="100"/>
      <c r="K16" s="100"/>
      <c r="L16" s="100"/>
      <c r="S16" s="100"/>
    </row>
    <row r="17" spans="2:19">
      <c r="B17" s="150" t="s">
        <v>99</v>
      </c>
      <c r="E17" s="146">
        <f>SUM(E10:E15)</f>
        <v>0</v>
      </c>
      <c r="F17" s="100"/>
      <c r="G17" s="100"/>
      <c r="J17" s="146">
        <f>SUM(J10:J15)</f>
        <v>0</v>
      </c>
      <c r="K17" s="147"/>
      <c r="L17" s="147"/>
      <c r="M17" s="148"/>
      <c r="N17" s="148"/>
      <c r="O17" s="149">
        <f>SUM(O10:O15)</f>
        <v>0</v>
      </c>
      <c r="S17" s="100"/>
    </row>
    <row r="18" spans="2:19" s="153" customFormat="1">
      <c r="B18" s="152"/>
    </row>
  </sheetData>
  <sheetProtection password="CE1E" sheet="1" objects="1" scenarios="1"/>
  <mergeCells count="18">
    <mergeCell ref="O5:Q5"/>
    <mergeCell ref="O6:Q6"/>
    <mergeCell ref="E8:G8"/>
    <mergeCell ref="J8:L8"/>
    <mergeCell ref="O8:Q8"/>
    <mergeCell ref="E5:G5"/>
    <mergeCell ref="E6:G6"/>
    <mergeCell ref="J5:L5"/>
    <mergeCell ref="J6:L6"/>
    <mergeCell ref="E2:G2"/>
    <mergeCell ref="J2:L2"/>
    <mergeCell ref="O2:Q2"/>
    <mergeCell ref="O4:Q4"/>
    <mergeCell ref="E3:G3"/>
    <mergeCell ref="J3:L3"/>
    <mergeCell ref="O3:Q3"/>
    <mergeCell ref="E4:G4"/>
    <mergeCell ref="J4:L4"/>
  </mergeCells>
  <phoneticPr fontId="2" type="noConversion"/>
  <conditionalFormatting sqref="J7 O7 D6">
    <cfRule type="cellIs" dxfId="3" priority="1" stopIfTrue="1" operator="greaterThan">
      <formula>7</formula>
    </cfRule>
  </conditionalFormatting>
  <conditionalFormatting sqref="I6 N6">
    <cfRule type="cellIs" dxfId="2" priority="2" stopIfTrue="1" operator="greaterThan">
      <formula>7</formula>
    </cfRule>
    <cfRule type="cellIs" dxfId="1" priority="3" stopIfTrue="1" operator="lessThan">
      <formula>7</formula>
    </cfRule>
  </conditionalFormatting>
  <conditionalFormatting sqref="G10:G15 L10:L15 Q10:Q15 E6 J6 O6">
    <cfRule type="cellIs" dxfId="0" priority="4" stopIfTrue="1" operator="equal">
      <formula>"No"</formula>
    </cfRule>
  </conditionalFormatting>
  <pageMargins left="1" right="0.75" top="0.75" bottom="0.5" header="0.5" footer="0.5"/>
  <pageSetup orientation="portrait" r:id="rId1"/>
  <headerFooter alignWithMargins="0">
    <oddHeader xml:space="preserve">&amp;C&amp;"Arial,Bold"&amp;16DERS Summary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ANSWER SHEET 1</vt:lpstr>
      <vt:lpstr>ANSWER SHEET 2</vt:lpstr>
      <vt:lpstr>ANSWER SHEET 3</vt:lpstr>
      <vt:lpstr>WorkSheet1</vt:lpstr>
      <vt:lpstr>WorkSheet2</vt:lpstr>
      <vt:lpstr>WorkSheet3</vt:lpstr>
      <vt:lpstr>ANALYSIS</vt:lpstr>
      <vt:lpstr>'ANSWER SHEET 3'!Print_Area</vt:lpstr>
      <vt:lpstr>WorkSheet2!Print_Area</vt:lpstr>
      <vt:lpstr>WorkSheet1!Print_Titles</vt:lpstr>
    </vt:vector>
  </TitlesOfParts>
  <Company>LAC-DMH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LACDMH</dc:creator>
  <cp:lastModifiedBy>X</cp:lastModifiedBy>
  <cp:lastPrinted>2012-07-06T15:21:17Z</cp:lastPrinted>
  <dcterms:created xsi:type="dcterms:W3CDTF">2012-03-27T19:05:29Z</dcterms:created>
  <dcterms:modified xsi:type="dcterms:W3CDTF">2020-05-15T14:21:15Z</dcterms:modified>
</cp:coreProperties>
</file>